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5970" windowHeight="6555" activeTab="4"/>
  </bookViews>
  <sheets>
    <sheet name="IncomeStmt" sheetId="1" r:id="rId1"/>
    <sheet name="BSheet" sheetId="2" r:id="rId2"/>
    <sheet name="EquityStmt" sheetId="3" r:id="rId3"/>
    <sheet name="Cashflow" sheetId="4" r:id="rId4"/>
    <sheet name="Notes" sheetId="5" r:id="rId5"/>
  </sheets>
  <definedNames>
    <definedName name="_xlnm.Print_Area" localSheetId="1">'BSheet'!$B$9:$F$60</definedName>
    <definedName name="_xlnm.Print_Area" localSheetId="3">'Cashflow'!$A$1:$J$35</definedName>
    <definedName name="_xlnm.Print_Area" localSheetId="2">'EquityStmt'!$B$1:$I$30</definedName>
    <definedName name="_xlnm.Print_Area" localSheetId="0">'IncomeStmt'!$B$1:$H$36</definedName>
    <definedName name="_xlnm.Print_Area" localSheetId="4">'Notes'!$A$1:$K$208</definedName>
    <definedName name="_xlnm.Print_Titles" localSheetId="1">'BSheet'!$1:$8</definedName>
    <definedName name="_xlnm.Print_Titles" localSheetId="4">'Notes'!$1:$4</definedName>
  </definedNames>
  <calcPr fullCalcOnLoad="1"/>
</workbook>
</file>

<file path=xl/sharedStrings.xml><?xml version="1.0" encoding="utf-8"?>
<sst xmlns="http://schemas.openxmlformats.org/spreadsheetml/2006/main" count="337" uniqueCount="252">
  <si>
    <t>RM'000</t>
  </si>
  <si>
    <t>1.</t>
  </si>
  <si>
    <t>(a)</t>
  </si>
  <si>
    <t>(b)</t>
  </si>
  <si>
    <t>2.</t>
  </si>
  <si>
    <t>Taxation</t>
  </si>
  <si>
    <t>3.</t>
  </si>
  <si>
    <t>As at</t>
  </si>
  <si>
    <t>Cash and bank balances</t>
  </si>
  <si>
    <t>Short term bank borrowings</t>
  </si>
  <si>
    <t>Share capital</t>
  </si>
  <si>
    <t>Reserves</t>
  </si>
  <si>
    <t>Minority Interests</t>
  </si>
  <si>
    <t>5.</t>
  </si>
  <si>
    <t>6.</t>
  </si>
  <si>
    <t>7.</t>
  </si>
  <si>
    <t>Quoted securities</t>
  </si>
  <si>
    <t>8.</t>
  </si>
  <si>
    <t>10.</t>
  </si>
  <si>
    <t>11.</t>
  </si>
  <si>
    <t>12.</t>
  </si>
  <si>
    <t>Secured short-term borrowings</t>
  </si>
  <si>
    <t>Secured long-term borrowings</t>
  </si>
  <si>
    <t>13.</t>
  </si>
  <si>
    <t>14.</t>
  </si>
  <si>
    <t>15.</t>
  </si>
  <si>
    <t>16.</t>
  </si>
  <si>
    <t>Manufacturing</t>
  </si>
  <si>
    <t>Investment</t>
  </si>
  <si>
    <t>17.</t>
  </si>
  <si>
    <t>18.</t>
  </si>
  <si>
    <t>20.</t>
  </si>
  <si>
    <t>Share of taxation of associated company</t>
  </si>
  <si>
    <t>At cost</t>
  </si>
  <si>
    <t>Current</t>
  </si>
  <si>
    <t>By Order of the Board</t>
  </si>
  <si>
    <t>Petaling Jaya</t>
  </si>
  <si>
    <t>Particulars of the Group's borrowings are as follows:</t>
  </si>
  <si>
    <t>Individual Quarter</t>
  </si>
  <si>
    <t>Inventories</t>
  </si>
  <si>
    <t>Trade and other receivables</t>
  </si>
  <si>
    <t>Marketable securities</t>
  </si>
  <si>
    <t>Trade and other payables</t>
  </si>
  <si>
    <t>Jessica Low Nyoke Fun</t>
  </si>
  <si>
    <t>Deferred taxation transfers</t>
  </si>
  <si>
    <t>21.</t>
  </si>
  <si>
    <t>Total purchases</t>
  </si>
  <si>
    <t>Total disposals</t>
  </si>
  <si>
    <t>Nil</t>
  </si>
  <si>
    <t xml:space="preserve">At carrying value/ book value </t>
  </si>
  <si>
    <t>Material litigation</t>
  </si>
  <si>
    <t>RM’000</t>
  </si>
  <si>
    <t>Revenue</t>
  </si>
  <si>
    <t>Consolidated</t>
  </si>
  <si>
    <t>Consolidated profit/ (loss) before taxation</t>
  </si>
  <si>
    <t xml:space="preserve">The Group has not provided any profit forecast or profit guarantee in a public document. </t>
  </si>
  <si>
    <t>and resort</t>
  </si>
  <si>
    <t>development</t>
  </si>
  <si>
    <t>Engineering</t>
  </si>
  <si>
    <t>and trading</t>
  </si>
  <si>
    <t>Credit and</t>
  </si>
  <si>
    <t>leasing</t>
  </si>
  <si>
    <t>ventures</t>
  </si>
  <si>
    <t>Share of results of associated companies</t>
  </si>
  <si>
    <t>Sale of unquoted investments and/ or properties</t>
  </si>
  <si>
    <t>Finance costs</t>
  </si>
  <si>
    <t>Minority interests</t>
  </si>
  <si>
    <t>Total</t>
  </si>
  <si>
    <t>Basis of preparation</t>
  </si>
  <si>
    <t>Nature and amount of items affecting assets, liabilities, equity, net income or cash flows that are unusual</t>
  </si>
  <si>
    <t>financial year</t>
  </si>
  <si>
    <t>because of their nature, size or incidence</t>
  </si>
  <si>
    <t>Dividends paid</t>
  </si>
  <si>
    <t>Share of results of</t>
  </si>
  <si>
    <t>associated companies</t>
  </si>
  <si>
    <t>Valuations of property, plant and equipment</t>
  </si>
  <si>
    <t>Variation of results against previous quarter</t>
  </si>
  <si>
    <t>Current year prospects</t>
  </si>
  <si>
    <t>At market value</t>
  </si>
  <si>
    <t>22.</t>
  </si>
  <si>
    <t>Off balance sheet financial instruments</t>
  </si>
  <si>
    <t>25.</t>
  </si>
  <si>
    <t>Earnings per share</t>
  </si>
  <si>
    <t>Basic earnings per ordinary share</t>
  </si>
  <si>
    <t>Diluted earnings per ordinary share</t>
  </si>
  <si>
    <t>Accumulated</t>
  </si>
  <si>
    <t>Other operating income</t>
  </si>
  <si>
    <t>Net cashflow generated from operating activities</t>
  </si>
  <si>
    <t>Net cashflow from investing activities</t>
  </si>
  <si>
    <t>Net cashflow from financing activities</t>
  </si>
  <si>
    <t>Quarter ended</t>
  </si>
  <si>
    <t>Results from operations</t>
  </si>
  <si>
    <t>Changes in estimates of amounts reported in prior interim periods of the current financial year or in prior</t>
  </si>
  <si>
    <t>CONDENSED CONSOLIDATED STATEMENT OF CHANGES IN EQUITY</t>
  </si>
  <si>
    <t>CONDENSED CONSOLIDATED CASH FLOW STATEMENT</t>
  </si>
  <si>
    <t>(The figures have not been audited)</t>
  </si>
  <si>
    <t>CONDENSED CONSOLIDATED BALANCE SHEETS</t>
  </si>
  <si>
    <t>31/12/2002</t>
  </si>
  <si>
    <t>Attributable</t>
  </si>
  <si>
    <t>To Capital</t>
  </si>
  <si>
    <t>Losses</t>
  </si>
  <si>
    <t>No dividend has been declared or paid during the year.</t>
  </si>
  <si>
    <t>There were no significant changes in contingent liabilities since the last annual balance sheet date.</t>
  </si>
  <si>
    <t>There is no financial instruments with off balance sheet risk as at the date of this quarterly report.</t>
  </si>
  <si>
    <t>Profit/(Loss) before tax</t>
  </si>
  <si>
    <t>The Special Bumiputra Issue ("SBI") of 31,000,000 new ordinary shares of RM1.00 each in the Company to Bumiputra investors approved by the Ministry of International Trade and Industry at an issue price of RM1.00 per share is still pending implementation. As announced on 6 January 2003, the Securities Commission had approved a further extension of time of one year until 31 December 2003 for implementation of the SBI.</t>
  </si>
  <si>
    <t>There is no pending material litigation as at the date of this announcement, the value of which exceeds 5% of the Group's net tangible assets.</t>
  </si>
  <si>
    <t>Year To Date</t>
  </si>
  <si>
    <t>Internet</t>
  </si>
  <si>
    <t>related</t>
  </si>
  <si>
    <t>Real property</t>
  </si>
  <si>
    <t>PART A - EXPLANATORY NOTES PURSUANT TO MASB 26</t>
  </si>
  <si>
    <t>The auditors' report on the financial statements for the year ended 31 December 2002 was not qualified.</t>
  </si>
  <si>
    <t>4</t>
  </si>
  <si>
    <t>Debt and equity securities</t>
  </si>
  <si>
    <t>Auditors' report on preceding annual financial statements</t>
  </si>
  <si>
    <t>Seasonal or cyclical factors</t>
  </si>
  <si>
    <t>There were no issuances, cancellations, repurchases, resale and repayments of debt and equity securities.</t>
  </si>
  <si>
    <t>Finance cost</t>
  </si>
  <si>
    <t>Segmental information</t>
  </si>
  <si>
    <t>9</t>
  </si>
  <si>
    <t>Subsequent events</t>
  </si>
  <si>
    <t>Changes in composition of the Group</t>
  </si>
  <si>
    <t>Changes in contingent liabilities or contingent assets</t>
  </si>
  <si>
    <t>Capital commitments</t>
  </si>
  <si>
    <t>PART B - EXPLANATORY NOTES PURSUANT TO APPENDIX 9B OF THE LISTING REQUIREMENTS OF KLSE</t>
  </si>
  <si>
    <t>Current Year Quarter Ended</t>
  </si>
  <si>
    <t>Preceding Year Corresponding Quarter Ended</t>
  </si>
  <si>
    <t>CONDENSED CONSOLIDATED INCOME STATEMENTS</t>
  </si>
  <si>
    <t>Cost of sales</t>
  </si>
  <si>
    <t>Gross profit</t>
  </si>
  <si>
    <t>Other operating expenses</t>
  </si>
  <si>
    <t>Company and subsidiaries</t>
  </si>
  <si>
    <t>Associates</t>
  </si>
  <si>
    <t>Net profit for the period</t>
  </si>
  <si>
    <t>Earnings per share (sen)</t>
  </si>
  <si>
    <t>Basic</t>
  </si>
  <si>
    <t>Diluted</t>
  </si>
  <si>
    <t>Note</t>
  </si>
  <si>
    <t>As At</t>
  </si>
  <si>
    <t xml:space="preserve">As At </t>
  </si>
  <si>
    <t>Land held for development</t>
  </si>
  <si>
    <t>Non-current assets</t>
  </si>
  <si>
    <t>Property, plant and equipment</t>
  </si>
  <si>
    <t>Investment in associated companies</t>
  </si>
  <si>
    <t>Other investments</t>
  </si>
  <si>
    <t>Security retainers accumulation fund</t>
  </si>
  <si>
    <t>Development properties</t>
  </si>
  <si>
    <t>Tax payable</t>
  </si>
  <si>
    <t>Provision for liabilities</t>
  </si>
  <si>
    <t>Financed by:</t>
  </si>
  <si>
    <t>Current assets</t>
  </si>
  <si>
    <t>Current liabilities</t>
  </si>
  <si>
    <t>Net current assets</t>
  </si>
  <si>
    <t>Non-current liabilities</t>
  </si>
  <si>
    <t>Negative goodwill, net</t>
  </si>
  <si>
    <t>Long term borrowings</t>
  </si>
  <si>
    <t>Deferred taxation</t>
  </si>
  <si>
    <t>Security retainers</t>
  </si>
  <si>
    <t>Deferred licence fees</t>
  </si>
  <si>
    <t>Sinking fund reserve</t>
  </si>
  <si>
    <t>Performance review</t>
  </si>
  <si>
    <t>Profit forecast or profit guarantee</t>
  </si>
  <si>
    <t>Tax expense for the period</t>
  </si>
  <si>
    <t>19.</t>
  </si>
  <si>
    <t>24.</t>
  </si>
  <si>
    <t>23.</t>
  </si>
  <si>
    <t>Dividend payable</t>
  </si>
  <si>
    <t>26.</t>
  </si>
  <si>
    <t>Basic earnings per ordinary share is calculated by dividing the net profit for the period by the weighted average number of ordinary shares in issue during the period.</t>
  </si>
  <si>
    <t>Net profit for the period (RM'000)</t>
  </si>
  <si>
    <t>Weighted average number of ordinary shares ('000)</t>
  </si>
  <si>
    <t>Basic earnings per share (sen)</t>
  </si>
  <si>
    <t>The effect on the basic earnings per share arising from the assumed exercise of ESOS is anti-dilutive. Accordingly, diluted earnings per share was not presented.</t>
  </si>
  <si>
    <t>As at 1 January 2003</t>
  </si>
  <si>
    <t xml:space="preserve">Share </t>
  </si>
  <si>
    <t>Premium</t>
  </si>
  <si>
    <t>* Cash and cash equivalents at end of the financial period comprise the following:</t>
  </si>
  <si>
    <t>Cash and cash equivalents at beginning of financial period</t>
  </si>
  <si>
    <t>Cash and cash equivalents at end of financial period *</t>
  </si>
  <si>
    <t>Less: Bank overdrafts</t>
  </si>
  <si>
    <t>Less: Cash and cash equivalents not available for use</t>
  </si>
  <si>
    <t>The Condensed Consolidated Income Statements should be read in conjunction with the audited financial statements for the year ended 31 December 2002 and the accompanying notes to the interim financial statements.</t>
  </si>
  <si>
    <t>30/6/2003</t>
  </si>
  <si>
    <t>Secretary</t>
  </si>
  <si>
    <t>3 months ended</t>
  </si>
  <si>
    <t>Preceding Year Corresponding Period Ended</t>
  </si>
  <si>
    <t>Current Year Period Ended</t>
  </si>
  <si>
    <t>Net tangible asset per share (RM)</t>
  </si>
  <si>
    <t>Share</t>
  </si>
  <si>
    <t>Capital</t>
  </si>
  <si>
    <t>DIJAYA CORPORATION BERHAD (47908-K)</t>
  </si>
  <si>
    <t>Net increase/ (decrease) in cash and cash equivalents</t>
  </si>
  <si>
    <t>30/9/03</t>
  </si>
  <si>
    <t>30/9/02</t>
  </si>
  <si>
    <t>As at 1 January 2002</t>
  </si>
  <si>
    <t>Net loss for the period</t>
  </si>
  <si>
    <t>Issuance of new shares pursuant to ESOS</t>
  </si>
  <si>
    <t>Transfer of revaluation surplus on acquisition of</t>
  </si>
  <si>
    <t>remaining shares in a subsidiary from minority interest</t>
  </si>
  <si>
    <t>Currency translation differences, representing net</t>
  </si>
  <si>
    <t>gains not recognised in the income statement</t>
  </si>
  <si>
    <t>As at 30 September 2003</t>
  </si>
  <si>
    <t>As at 30 September 2002</t>
  </si>
  <si>
    <t>9 months ended</t>
  </si>
  <si>
    <t>30/9/2003</t>
  </si>
  <si>
    <t>30/9/2002</t>
  </si>
  <si>
    <t>Interim financial statements for the quarter ended 30 September 2003</t>
  </si>
  <si>
    <t>The interim financial statements should be read in conjunction with the audited financial statements of the Group for the year ended 31 December 2002. These explanatory notes attached to the interim financial statements provide an explanation of events and transactions that are significant to an understanding of the changes in the financial position and performance of the Group since the financial year ended 31 December 2002.</t>
  </si>
  <si>
    <t>The accounting policies and methods of computation adopted by the Group in this interim financial statement are consistent with those adopted in the audited financial statements for the financial year ended 31 December 2002, except for the adoption of the relevant new accounting standards, which became effective from 1 January 2003.</t>
  </si>
  <si>
    <t>The Group's business operations are not materially affected by any seasonal/ cyclical factors.</t>
  </si>
  <si>
    <t xml:space="preserve">There were no unusual items affecting assets, liabilities, equity, net income or cash flows during the financial period ended 30 September 2003, except for the disposal of a subsidiary company. Further details on the disposal are disclosed in Note 11. </t>
  </si>
  <si>
    <t>There were no changes in estimates of amounts reported in prior interim periods of the current financial year or prior financial year.</t>
  </si>
  <si>
    <t>YTD ended 30 September 2003</t>
  </si>
  <si>
    <t>YTD ended 30 September 2002</t>
  </si>
  <si>
    <t>The valuations of property, plant and equipment have been brought forward without any amendment from the audited financial statements for the year ended 31 December 2002.</t>
  </si>
  <si>
    <t>There were no material events subsequent to the end of the current quarter.</t>
  </si>
  <si>
    <t>Revenue:</t>
  </si>
  <si>
    <t>3 months to 30 September</t>
  </si>
  <si>
    <t>9 months to 30 September</t>
  </si>
  <si>
    <t>Profit/ (Loss) before taxation:</t>
  </si>
  <si>
    <t>Cash flows for the 9 months ended 30 September:</t>
  </si>
  <si>
    <t>Cash flow from operating activities</t>
  </si>
  <si>
    <t>Cash flow from investing activities</t>
  </si>
  <si>
    <t>Cash flow from financing activities</t>
  </si>
  <si>
    <t>Barring any unforeseen circumstances, the directors are of the view that the Group's financial performance for the rest of the year will continue to be satisfactory.</t>
  </si>
  <si>
    <t>Individual quarter ended</t>
  </si>
  <si>
    <t>Cumulative quarters ended</t>
  </si>
  <si>
    <t>The taxation charge for the Group is disproportionate to the results of the Group due to losses of certain subsidiaries which cannot be set-off against taxable profits made by other subsidiaries as no group relief is available and certain expenses which are disallowed for taxation purposes.</t>
  </si>
  <si>
    <t>quarter</t>
  </si>
  <si>
    <t>Current year</t>
  </si>
  <si>
    <t>to date</t>
  </si>
  <si>
    <t>Total gain/ (loss) on disposals</t>
  </si>
  <si>
    <t>Corporate proposals</t>
  </si>
  <si>
    <t>Borrowings</t>
  </si>
  <si>
    <t>All of the above borrowings are denominated in Ringgit Malaysia.</t>
  </si>
  <si>
    <t>No interim dividend has been recommended for the current quarter. (Q3, 2002: Nil).</t>
  </si>
  <si>
    <t>Foreign exchange difference on disposal of</t>
  </si>
  <si>
    <t>subsidiary</t>
  </si>
  <si>
    <t>The net assets of the subsidiary was RM3,518,855 as at 31 July 2003 and RM4,094,938 as at 31 December 2002.</t>
  </si>
  <si>
    <t>There were no capital commitments not provided for in the interim financial statements as at 30 September 2003.</t>
  </si>
  <si>
    <t>The interim financial statements are unaudited and have been prepared in accordance with the requirements of MASB 26: Interim Financial Reporting and Paragraph 9.22 of the Listing Requirements of the Kuala Lumpur Stock Exchange ("KLSE").</t>
  </si>
  <si>
    <t xml:space="preserve">The Group's revenue for the current financial quarter ended 30 September 2003 reduced to RM30.0 million from RM45.7 million in the previous financial quarter ended 30 September 2002 while the loss before taxation decreased to RM3.1 million from RM20.4 million for the respective periods. The contribution from the real property and manufacturing segments remained consistent during the current quarter. However, these were offset by the loss in the engineering segment and recognition in the income statement during the current quarter for the loss related to the disposal of a subsidiary.  </t>
  </si>
  <si>
    <t xml:space="preserve">The Group's loss before taxation for the current quarter ended 30 September 2003 was attributed to the recognition in the income statement for the loss related to disposal of the subsidiary company during the financial quarter ended 30 September 2003 as disclosed in Note 11 above. </t>
  </si>
  <si>
    <t>21 October 2003</t>
  </si>
  <si>
    <t>There were no sales of unquoted investments or properties outside the ordinary course of business of the Group during the financial period under review, save for the disposal of a subsidiary company as disclosed in Note 11.</t>
  </si>
  <si>
    <t>The Group's revenue for the current financial period ended 30 September 2003 decreased to RM123.9 million from RM154.4 million in the prior financial period ended 30 September 2002 while the profit before taxation improved to RM7.8 million from a loss of RM42.5 million in the corresponding period last year. The improved performance for the current financial period to date was attributed to recognition of development profits from the Group's on-going property development projects.</t>
  </si>
  <si>
    <t>Profit/ (Loss) from operations</t>
  </si>
  <si>
    <t>Profit/ (Loss) before tax</t>
  </si>
  <si>
    <t>Profit/ (Loss) after tax</t>
  </si>
  <si>
    <t>Net profit/ (loss) for the period</t>
  </si>
  <si>
    <t xml:space="preserve">There were no changes in the composition of the Group during the current quarter except for the disposal of Diva Gold International Ltd, a subsidiary incorporated in British Virgin Islands. The sale agreement was entered into on 1 August 2003 and as announced on 18 August 2003, the disposal has been completed. The effects of this discontinued operation on the interim financial statements are as follows: </t>
  </si>
</sst>
</file>

<file path=xl/styles.xml><?xml version="1.0" encoding="utf-8"?>
<styleSheet xmlns="http://schemas.openxmlformats.org/spreadsheetml/2006/main">
  <numFmts count="5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RM&quot;#,##0_);\(&quot;RM&quot;#,##0\)"/>
    <numFmt numFmtId="165" formatCode="&quot;RM&quot;#,##0_);[Red]\(&quot;RM&quot;#,##0\)"/>
    <numFmt numFmtId="166" formatCode="&quot;RM&quot;#,##0.00_);\(&quot;RM&quot;#,##0.00\)"/>
    <numFmt numFmtId="167" formatCode="&quot;RM&quot;#,##0.00_);[Red]\(&quot;RM&quot;#,##0.00\)"/>
    <numFmt numFmtId="168" formatCode="_(&quot;RM&quot;* #,##0_);_(&quot;RM&quot;* \(#,##0\);_(&quot;RM&quot;* &quot;-&quot;_);_(@_)"/>
    <numFmt numFmtId="169" formatCode="_(* #,##0_);_(* \(#,##0\);_(* &quot;-&quot;_);_(@_)"/>
    <numFmt numFmtId="170" formatCode="_(&quot;RM&quot;* #,##0.00_);_(&quot;RM&quot;* \(#,##0.00\);_(&quot;RM&quot;* &quot;-&quot;??_);_(@_)"/>
    <numFmt numFmtId="171" formatCode="_(* #,##0.00_);_(* \(#,##0.00\);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 numFmtId="178" formatCode="&quot;$&quot;#,##0;&quot;$&quot;\-#,##0"/>
    <numFmt numFmtId="179" formatCode="&quot;$&quot;#,##0;[Red]&quot;$&quot;\-#,##0"/>
    <numFmt numFmtId="180" formatCode="&quot;$&quot;#,##0.00;&quot;$&quot;\-#,##0.00"/>
    <numFmt numFmtId="181" formatCode="&quot;$&quot;#,##0.00;[Red]&quot;$&quot;\-#,##0.00"/>
    <numFmt numFmtId="182" formatCode="_ &quot;$&quot;* #,##0_ ;_ &quot;$&quot;* \-#,##0_ ;_ &quot;$&quot;* &quot;-&quot;_ ;_ @_ "/>
    <numFmt numFmtId="183" formatCode="_ * #,##0_ ;_ * \-#,##0_ ;_ * &quot;-&quot;_ ;_ @_ "/>
    <numFmt numFmtId="184" formatCode="_ &quot;$&quot;* #,##0.00_ ;_ &quot;$&quot;* \-#,##0.00_ ;_ &quot;$&quot;* &quot;-&quot;??_ ;_ @_ "/>
    <numFmt numFmtId="185" formatCode="_ * #,##0.00_ ;_ * \-#,##0.00_ ;_ * &quot;-&quot;??_ ;_ @_ "/>
    <numFmt numFmtId="186" formatCode="_(* #,##0.0_);_(* \(#,##0.0\);_(* &quot;-&quot;??_);_(@_)"/>
    <numFmt numFmtId="187" formatCode="_(* #,##0_);_(* \(#,##0\);_(* &quot;-&quot;??_);_(@_)"/>
    <numFmt numFmtId="188" formatCode="m/d/yyyy"/>
    <numFmt numFmtId="189" formatCode="_-* #,##0\ _F_-;\-* #,##0\ _F_-;_-* &quot;-&quot;\ _F_-;_-@_-"/>
    <numFmt numFmtId="190" formatCode="_-* #,##0.00\ _F_-;\-* #,##0.00\ _F_-;_-* &quot;-&quot;??\ _F_-;_-@_-"/>
    <numFmt numFmtId="191" formatCode="&quot;ß&quot;#,##0;[Red]\-&quot;ß&quot;#,##0"/>
    <numFmt numFmtId="192" formatCode="_-&quot;ß&quot;* #,##0_-;\-&quot;ß&quot;* #,##0_-;_-&quot;ß&quot;* &quot;-&quot;_-;_-@_-"/>
    <numFmt numFmtId="193" formatCode="_-* #,##0\ &quot;F&quot;_-;\-* #,##0\ &quot;F&quot;_-;_-* &quot;-&quot;\ &quot;F&quot;_-;_-@_-"/>
    <numFmt numFmtId="194" formatCode="&quot;ß&quot;#,##0.00;[Red]\-&quot;ß&quot;#,##0.00"/>
    <numFmt numFmtId="195" formatCode="_-&quot;ß&quot;* #,##0.00_-;\-&quot;ß&quot;* #,##0.00_-;_-&quot;ß&quot;* &quot;-&quot;??_-;_-@_-"/>
    <numFmt numFmtId="196" formatCode="_-* #,##0.00\ &quot;F&quot;_-;\-* #,##0.00\ &quot;F&quot;_-;_-* &quot;-&quot;??\ &quot;F&quot;_-;_-@_-"/>
    <numFmt numFmtId="197" formatCode="#,##0.00&quot; $&quot;;[Red]\-#,##0.00&quot; $&quot;"/>
    <numFmt numFmtId="198" formatCode="0.00_)"/>
    <numFmt numFmtId="199" formatCode="General_)"/>
    <numFmt numFmtId="200" formatCode="dd/mm/yy"/>
    <numFmt numFmtId="201" formatCode="dd/mm/yyyy"/>
    <numFmt numFmtId="202" formatCode="_(* #,##0.000_);_(* \(#,##0.000\);_(* &quot;-&quot;??_);_(@_)"/>
    <numFmt numFmtId="203" formatCode="_(* #,##0.000_);_(* \(#,##0.000\);_(* &quot;-&quot;???_);_(@_)"/>
    <numFmt numFmtId="204" formatCode="&quot;Yes&quot;;&quot;Yes&quot;;&quot;No&quot;"/>
    <numFmt numFmtId="205" formatCode="&quot;True&quot;;&quot;True&quot;;&quot;False&quot;"/>
    <numFmt numFmtId="206" formatCode="&quot;On&quot;;&quot;On&quot;;&quot;Off&quot;"/>
    <numFmt numFmtId="207" formatCode="[$€-2]\ #,##0.00_);[Red]\([$€-2]\ #,##0.00\)"/>
    <numFmt numFmtId="208" formatCode="#,##0.0_);\(#,##0.0\)"/>
    <numFmt numFmtId="209" formatCode="0_);\(0\)"/>
  </numFmts>
  <fonts count="20">
    <font>
      <sz val="10"/>
      <name val="Arial"/>
      <family val="0"/>
    </font>
    <font>
      <b/>
      <sz val="10"/>
      <name val="Arial"/>
      <family val="0"/>
    </font>
    <font>
      <i/>
      <sz val="10"/>
      <name val="Arial"/>
      <family val="0"/>
    </font>
    <font>
      <b/>
      <i/>
      <sz val="10"/>
      <name val="Arial"/>
      <family val="0"/>
    </font>
    <font>
      <u val="single"/>
      <sz val="10"/>
      <color indexed="12"/>
      <name val="Arial"/>
      <family val="0"/>
    </font>
    <font>
      <u val="single"/>
      <sz val="10"/>
      <color indexed="36"/>
      <name val="Arial"/>
      <family val="0"/>
    </font>
    <font>
      <b/>
      <sz val="12"/>
      <name val="Arial Narrow"/>
      <family val="2"/>
    </font>
    <font>
      <sz val="12"/>
      <name val="Arial Narrow"/>
      <family val="2"/>
    </font>
    <font>
      <i/>
      <sz val="12"/>
      <name val="Arial Narrow"/>
      <family val="2"/>
    </font>
    <font>
      <u val="single"/>
      <sz val="12"/>
      <name val="Arial Narrow"/>
      <family val="2"/>
    </font>
    <font>
      <sz val="10"/>
      <name val="Arial Narrow"/>
      <family val="2"/>
    </font>
    <font>
      <sz val="12"/>
      <color indexed="8"/>
      <name val="Arial Narrow"/>
      <family val="2"/>
    </font>
    <font>
      <b/>
      <sz val="12"/>
      <color indexed="8"/>
      <name val="Arial Narrow"/>
      <family val="2"/>
    </font>
    <font>
      <b/>
      <sz val="10"/>
      <name val="Arial Narrow"/>
      <family val="2"/>
    </font>
    <font>
      <b/>
      <i/>
      <sz val="10"/>
      <name val="Arial Narrow"/>
      <family val="2"/>
    </font>
    <font>
      <b/>
      <u val="single"/>
      <sz val="12"/>
      <name val="Arial Narrow"/>
      <family val="2"/>
    </font>
    <font>
      <sz val="8"/>
      <name val="Arial Narrow"/>
      <family val="2"/>
    </font>
    <font>
      <b/>
      <sz val="11"/>
      <name val="Arial Narrow"/>
      <family val="2"/>
    </font>
    <font>
      <b/>
      <sz val="9"/>
      <name val="Arial Narrow"/>
      <family val="2"/>
    </font>
    <font>
      <sz val="11"/>
      <name val="Arial Narrow"/>
      <family val="2"/>
    </font>
  </fonts>
  <fills count="2">
    <fill>
      <patternFill/>
    </fill>
    <fill>
      <patternFill patternType="gray125"/>
    </fill>
  </fills>
  <borders count="15">
    <border>
      <left/>
      <right/>
      <top/>
      <bottom/>
      <diagonal/>
    </border>
    <border>
      <left>
        <color indexed="63"/>
      </left>
      <right>
        <color indexed="63"/>
      </right>
      <top style="thin"/>
      <bottom>
        <color indexed="63"/>
      </bottom>
    </border>
    <border>
      <left>
        <color indexed="63"/>
      </left>
      <right>
        <color indexed="63"/>
      </right>
      <top style="thin"/>
      <bottom style="thin"/>
    </border>
    <border>
      <left style="thin"/>
      <right style="thin"/>
      <top style="thin"/>
      <bottom>
        <color indexed="63"/>
      </bottom>
    </border>
    <border>
      <left style="thin"/>
      <right style="thin"/>
      <top>
        <color indexed="63"/>
      </top>
      <bottom>
        <color indexed="63"/>
      </bottom>
    </border>
    <border>
      <left style="thin"/>
      <right style="thin"/>
      <top style="thin"/>
      <bottom style="thin"/>
    </border>
    <border>
      <left>
        <color indexed="63"/>
      </left>
      <right>
        <color indexed="63"/>
      </right>
      <top style="thin"/>
      <bottom style="double"/>
    </border>
    <border>
      <left>
        <color indexed="63"/>
      </left>
      <right>
        <color indexed="63"/>
      </right>
      <top>
        <color indexed="63"/>
      </top>
      <bottom style="thin"/>
    </border>
    <border>
      <left>
        <color indexed="63"/>
      </left>
      <right>
        <color indexed="63"/>
      </right>
      <top style="thin"/>
      <bottom style="mediu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medium"/>
    </border>
    <border>
      <left>
        <color indexed="63"/>
      </left>
      <right>
        <color indexed="63"/>
      </right>
      <top>
        <color indexed="63"/>
      </top>
      <bottom style="double"/>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180">
    <xf numFmtId="0" fontId="0" fillId="0" borderId="0" xfId="0" applyAlignment="1">
      <alignment/>
    </xf>
    <xf numFmtId="0" fontId="6" fillId="0" borderId="0" xfId="0" applyFont="1" applyAlignment="1">
      <alignment/>
    </xf>
    <xf numFmtId="0" fontId="7" fillId="0" borderId="0" xfId="0" applyFont="1" applyAlignment="1">
      <alignment/>
    </xf>
    <xf numFmtId="0" fontId="7" fillId="0" borderId="0" xfId="0" applyFont="1" applyBorder="1" applyAlignment="1">
      <alignment/>
    </xf>
    <xf numFmtId="0" fontId="6" fillId="0" borderId="0" xfId="0" applyFont="1" applyAlignment="1" quotePrefix="1">
      <alignment/>
    </xf>
    <xf numFmtId="0" fontId="7" fillId="0" borderId="0" xfId="0" applyFont="1" applyAlignment="1">
      <alignment horizontal="center"/>
    </xf>
    <xf numFmtId="0" fontId="7" fillId="0" borderId="0" xfId="0" applyFont="1" applyAlignment="1" quotePrefix="1">
      <alignment/>
    </xf>
    <xf numFmtId="0" fontId="8" fillId="0" borderId="0" xfId="0" applyFont="1" applyBorder="1" applyAlignment="1">
      <alignment horizontal="center"/>
    </xf>
    <xf numFmtId="14" fontId="8" fillId="0" borderId="0" xfId="0" applyNumberFormat="1" applyFont="1" applyBorder="1" applyAlignment="1" quotePrefix="1">
      <alignment horizontal="center"/>
    </xf>
    <xf numFmtId="187" fontId="7" fillId="0" borderId="0" xfId="0" applyNumberFormat="1" applyFont="1" applyAlignment="1">
      <alignment/>
    </xf>
    <xf numFmtId="187" fontId="7" fillId="0" borderId="1" xfId="15" applyNumberFormat="1" applyFont="1" applyFill="1" applyBorder="1" applyAlignment="1">
      <alignment/>
    </xf>
    <xf numFmtId="187" fontId="7" fillId="0" borderId="0" xfId="15" applyNumberFormat="1" applyFont="1" applyAlignment="1">
      <alignment/>
    </xf>
    <xf numFmtId="187" fontId="7" fillId="0" borderId="0" xfId="0" applyNumberFormat="1" applyFont="1" applyFill="1" applyBorder="1" applyAlignment="1">
      <alignment/>
    </xf>
    <xf numFmtId="187" fontId="7" fillId="0" borderId="2" xfId="15" applyNumberFormat="1" applyFont="1" applyFill="1" applyBorder="1" applyAlignment="1" quotePrefix="1">
      <alignment horizontal="right"/>
    </xf>
    <xf numFmtId="0" fontId="7" fillId="0" borderId="0" xfId="0" applyFont="1" applyAlignment="1">
      <alignment horizontal="left"/>
    </xf>
    <xf numFmtId="0" fontId="7" fillId="0" borderId="0" xfId="0" applyFont="1" applyFill="1" applyAlignment="1">
      <alignment/>
    </xf>
    <xf numFmtId="187" fontId="7" fillId="0" borderId="0" xfId="15" applyNumberFormat="1" applyFont="1" applyFill="1" applyAlignment="1">
      <alignment horizontal="center"/>
    </xf>
    <xf numFmtId="0" fontId="7" fillId="0" borderId="0" xfId="0" applyFont="1" applyBorder="1" applyAlignment="1">
      <alignment/>
    </xf>
    <xf numFmtId="187" fontId="7" fillId="0" borderId="0" xfId="15" applyNumberFormat="1" applyFont="1" applyFill="1" applyBorder="1" applyAlignment="1">
      <alignment/>
    </xf>
    <xf numFmtId="187" fontId="7" fillId="0" borderId="0" xfId="15" applyNumberFormat="1" applyFont="1" applyBorder="1" applyAlignment="1">
      <alignment/>
    </xf>
    <xf numFmtId="0" fontId="6" fillId="0" borderId="0" xfId="0" applyFont="1" applyBorder="1" applyAlignment="1">
      <alignment/>
    </xf>
    <xf numFmtId="0" fontId="7" fillId="0" borderId="0" xfId="0" applyFont="1" applyAlignment="1">
      <alignment/>
    </xf>
    <xf numFmtId="0" fontId="11" fillId="0" borderId="0" xfId="0" applyFont="1" applyFill="1" applyBorder="1" applyAlignment="1">
      <alignment horizontal="left"/>
    </xf>
    <xf numFmtId="0" fontId="12" fillId="0" borderId="0" xfId="0" applyFont="1" applyFill="1" applyBorder="1" applyAlignment="1">
      <alignment horizontal="left"/>
    </xf>
    <xf numFmtId="187" fontId="11" fillId="0" borderId="2" xfId="15" applyNumberFormat="1" applyFont="1" applyFill="1" applyBorder="1" applyAlignment="1">
      <alignment/>
    </xf>
    <xf numFmtId="187" fontId="11" fillId="0" borderId="0" xfId="0" applyNumberFormat="1" applyFont="1" applyFill="1" applyBorder="1" applyAlignment="1">
      <alignment/>
    </xf>
    <xf numFmtId="187" fontId="11" fillId="0" borderId="0" xfId="15" applyNumberFormat="1" applyFont="1" applyFill="1" applyBorder="1" applyAlignment="1">
      <alignment/>
    </xf>
    <xf numFmtId="0" fontId="10" fillId="0" borderId="0" xfId="0" applyFont="1" applyAlignment="1">
      <alignment horizontal="center"/>
    </xf>
    <xf numFmtId="187" fontId="7" fillId="0" borderId="0" xfId="15" applyNumberFormat="1" applyFont="1" applyAlignment="1">
      <alignment/>
    </xf>
    <xf numFmtId="187" fontId="7" fillId="0" borderId="1" xfId="15" applyNumberFormat="1" applyFont="1" applyBorder="1" applyAlignment="1">
      <alignment/>
    </xf>
    <xf numFmtId="15" fontId="7" fillId="0" borderId="0" xfId="0" applyNumberFormat="1" applyFont="1" applyAlignment="1" quotePrefix="1">
      <alignment/>
    </xf>
    <xf numFmtId="187" fontId="7" fillId="0" borderId="0" xfId="15" applyNumberFormat="1" applyFont="1" applyBorder="1" applyAlignment="1">
      <alignment/>
    </xf>
    <xf numFmtId="187" fontId="6" fillId="0" borderId="0" xfId="15" applyNumberFormat="1" applyFont="1" applyAlignment="1">
      <alignment/>
    </xf>
    <xf numFmtId="0" fontId="6" fillId="0" borderId="0" xfId="0" applyFont="1" applyAlignment="1">
      <alignment horizontal="center"/>
    </xf>
    <xf numFmtId="187" fontId="6" fillId="0" borderId="0" xfId="15" applyNumberFormat="1" applyFont="1" applyFill="1" applyAlignment="1">
      <alignment/>
    </xf>
    <xf numFmtId="0" fontId="7" fillId="0" borderId="0" xfId="0" applyFont="1" applyAlignment="1">
      <alignment horizontal="left" indent="2"/>
    </xf>
    <xf numFmtId="187" fontId="6" fillId="0" borderId="3" xfId="15" applyNumberFormat="1" applyFont="1" applyBorder="1" applyAlignment="1">
      <alignment/>
    </xf>
    <xf numFmtId="187" fontId="7" fillId="0" borderId="3" xfId="15" applyNumberFormat="1" applyFont="1" applyBorder="1" applyAlignment="1">
      <alignment/>
    </xf>
    <xf numFmtId="187" fontId="6" fillId="0" borderId="4" xfId="15" applyNumberFormat="1" applyFont="1" applyBorder="1" applyAlignment="1">
      <alignment/>
    </xf>
    <xf numFmtId="187" fontId="7" fillId="0" borderId="4" xfId="15" applyNumberFormat="1" applyFont="1" applyBorder="1" applyAlignment="1">
      <alignment/>
    </xf>
    <xf numFmtId="187" fontId="6" fillId="0" borderId="5" xfId="15" applyNumberFormat="1" applyFont="1" applyBorder="1" applyAlignment="1">
      <alignment/>
    </xf>
    <xf numFmtId="187" fontId="7" fillId="0" borderId="5" xfId="15" applyNumberFormat="1" applyFont="1" applyBorder="1" applyAlignment="1">
      <alignment/>
    </xf>
    <xf numFmtId="187" fontId="6" fillId="0" borderId="6" xfId="15" applyNumberFormat="1" applyFont="1" applyBorder="1" applyAlignment="1">
      <alignment/>
    </xf>
    <xf numFmtId="187" fontId="7" fillId="0" borderId="0" xfId="15" applyNumberFormat="1" applyFont="1" applyFill="1" applyAlignment="1">
      <alignment/>
    </xf>
    <xf numFmtId="187" fontId="11" fillId="0" borderId="0" xfId="15" applyNumberFormat="1" applyFont="1" applyFill="1" applyBorder="1" applyAlignment="1">
      <alignment horizontal="left"/>
    </xf>
    <xf numFmtId="0" fontId="7" fillId="0" borderId="0" xfId="0" applyFont="1" applyAlignment="1">
      <alignment horizontal="left" indent="1"/>
    </xf>
    <xf numFmtId="187" fontId="7" fillId="0" borderId="0" xfId="0" applyNumberFormat="1" applyFont="1" applyBorder="1" applyAlignment="1">
      <alignment/>
    </xf>
    <xf numFmtId="0" fontId="7" fillId="0" borderId="0" xfId="0" applyFont="1" applyBorder="1" applyAlignment="1">
      <alignment vertical="center" wrapText="1"/>
    </xf>
    <xf numFmtId="0" fontId="6" fillId="0" borderId="0" xfId="0" applyFont="1" applyBorder="1" applyAlignment="1">
      <alignment horizontal="center"/>
    </xf>
    <xf numFmtId="187" fontId="6" fillId="0" borderId="2" xfId="15" applyNumberFormat="1" applyFont="1" applyBorder="1" applyAlignment="1">
      <alignment/>
    </xf>
    <xf numFmtId="0" fontId="7" fillId="0" borderId="0" xfId="0" applyFont="1" applyBorder="1" applyAlignment="1">
      <alignment horizontal="left" indent="1"/>
    </xf>
    <xf numFmtId="187" fontId="6" fillId="0" borderId="0" xfId="15" applyNumberFormat="1" applyFont="1" applyBorder="1" applyAlignment="1">
      <alignment/>
    </xf>
    <xf numFmtId="187" fontId="7" fillId="0" borderId="7" xfId="15" applyNumberFormat="1" applyFont="1" applyBorder="1" applyAlignment="1">
      <alignment/>
    </xf>
    <xf numFmtId="187" fontId="7" fillId="0" borderId="0" xfId="15" applyNumberFormat="1" applyFont="1" applyBorder="1" applyAlignment="1">
      <alignment horizontal="center"/>
    </xf>
    <xf numFmtId="187" fontId="6" fillId="0" borderId="0" xfId="15" applyNumberFormat="1" applyFont="1" applyBorder="1" applyAlignment="1">
      <alignment horizontal="center"/>
    </xf>
    <xf numFmtId="186" fontId="6" fillId="0" borderId="0" xfId="0" applyNumberFormat="1" applyFont="1" applyBorder="1" applyAlignment="1">
      <alignment horizontal="center"/>
    </xf>
    <xf numFmtId="186" fontId="7" fillId="0" borderId="0" xfId="0" applyNumberFormat="1" applyFont="1" applyBorder="1" applyAlignment="1">
      <alignment horizontal="center"/>
    </xf>
    <xf numFmtId="187" fontId="6" fillId="0" borderId="0" xfId="15" applyNumberFormat="1" applyFont="1" applyAlignment="1">
      <alignment/>
    </xf>
    <xf numFmtId="187" fontId="6" fillId="0" borderId="8" xfId="15" applyNumberFormat="1" applyFont="1" applyBorder="1" applyAlignment="1">
      <alignment/>
    </xf>
    <xf numFmtId="187" fontId="7" fillId="0" borderId="8" xfId="15" applyNumberFormat="1" applyFont="1" applyBorder="1" applyAlignment="1">
      <alignment/>
    </xf>
    <xf numFmtId="187" fontId="6" fillId="0" borderId="0" xfId="15" applyNumberFormat="1" applyFont="1" applyBorder="1" applyAlignment="1">
      <alignment/>
    </xf>
    <xf numFmtId="187" fontId="6" fillId="0" borderId="1" xfId="15" applyNumberFormat="1" applyFont="1" applyBorder="1" applyAlignment="1">
      <alignment/>
    </xf>
    <xf numFmtId="0" fontId="11" fillId="0" borderId="0" xfId="0" applyFont="1" applyAlignment="1">
      <alignment vertical="top"/>
    </xf>
    <xf numFmtId="0" fontId="11" fillId="0" borderId="0" xfId="0" applyFont="1" applyAlignment="1">
      <alignment vertical="top" wrapText="1"/>
    </xf>
    <xf numFmtId="187" fontId="11" fillId="0" borderId="0" xfId="15" applyNumberFormat="1" applyFont="1" applyAlignment="1">
      <alignment vertical="top" wrapText="1"/>
    </xf>
    <xf numFmtId="187" fontId="11" fillId="0" borderId="0" xfId="15" applyNumberFormat="1" applyFont="1" applyBorder="1" applyAlignment="1">
      <alignment vertical="top" wrapText="1"/>
    </xf>
    <xf numFmtId="187" fontId="12" fillId="0" borderId="1" xfId="15" applyNumberFormat="1" applyFont="1" applyBorder="1" applyAlignment="1">
      <alignment vertical="top" wrapText="1"/>
    </xf>
    <xf numFmtId="187" fontId="12" fillId="0" borderId="0" xfId="15" applyNumberFormat="1" applyFont="1" applyAlignment="1">
      <alignment vertical="top" wrapText="1"/>
    </xf>
    <xf numFmtId="187" fontId="12" fillId="0" borderId="2" xfId="15" applyNumberFormat="1" applyFont="1" applyBorder="1" applyAlignment="1">
      <alignment vertical="top" wrapText="1"/>
    </xf>
    <xf numFmtId="0" fontId="13" fillId="0" borderId="0" xfId="0" applyFont="1" applyAlignment="1">
      <alignment horizontal="center"/>
    </xf>
    <xf numFmtId="0" fontId="14" fillId="0" borderId="0" xfId="0" applyFont="1" applyFill="1" applyAlignment="1">
      <alignment horizontal="center"/>
    </xf>
    <xf numFmtId="171" fontId="6" fillId="0" borderId="0" xfId="15" applyFont="1" applyAlignment="1">
      <alignment/>
    </xf>
    <xf numFmtId="0" fontId="15" fillId="0" borderId="0" xfId="0" applyFont="1" applyAlignment="1">
      <alignment/>
    </xf>
    <xf numFmtId="0" fontId="17" fillId="0" borderId="0" xfId="0" applyFont="1" applyAlignment="1">
      <alignment/>
    </xf>
    <xf numFmtId="0" fontId="16" fillId="0" borderId="0" xfId="0" applyFont="1" applyAlignment="1">
      <alignment/>
    </xf>
    <xf numFmtId="0" fontId="6" fillId="0" borderId="0" xfId="0" applyFont="1" applyAlignment="1">
      <alignment/>
    </xf>
    <xf numFmtId="0" fontId="15" fillId="0" borderId="0" xfId="0" applyFont="1" applyAlignment="1">
      <alignment/>
    </xf>
    <xf numFmtId="0" fontId="18" fillId="0" borderId="0" xfId="0" applyFont="1" applyFill="1" applyAlignment="1">
      <alignment horizontal="right"/>
    </xf>
    <xf numFmtId="0" fontId="18" fillId="0" borderId="0" xfId="0" applyFont="1" applyAlignment="1">
      <alignment horizontal="right"/>
    </xf>
    <xf numFmtId="0" fontId="6" fillId="0" borderId="0" xfId="0" applyFont="1" applyBorder="1" applyAlignment="1">
      <alignment/>
    </xf>
    <xf numFmtId="0" fontId="10" fillId="0" borderId="0" xfId="0" applyFont="1" applyAlignment="1">
      <alignment horizontal="right"/>
    </xf>
    <xf numFmtId="0" fontId="13" fillId="0" borderId="0" xfId="0" applyFont="1" applyAlignment="1">
      <alignment horizontal="right"/>
    </xf>
    <xf numFmtId="187" fontId="12" fillId="0" borderId="0" xfId="15" applyNumberFormat="1" applyFont="1" applyBorder="1" applyAlignment="1">
      <alignment vertical="top" wrapText="1"/>
    </xf>
    <xf numFmtId="0" fontId="7" fillId="0" borderId="0" xfId="0" applyNumberFormat="1" applyFont="1" applyAlignment="1">
      <alignment/>
    </xf>
    <xf numFmtId="187" fontId="7" fillId="0" borderId="2" xfId="15" applyNumberFormat="1" applyFont="1" applyBorder="1" applyAlignment="1">
      <alignment/>
    </xf>
    <xf numFmtId="0" fontId="6" fillId="0" borderId="0" xfId="0" applyFont="1" applyFill="1" applyAlignment="1">
      <alignment/>
    </xf>
    <xf numFmtId="0" fontId="10" fillId="0" borderId="0" xfId="0" applyFont="1" applyBorder="1" applyAlignment="1">
      <alignment horizontal="right" vertical="top" wrapText="1"/>
    </xf>
    <xf numFmtId="0" fontId="10" fillId="0" borderId="0" xfId="0" applyFont="1" applyBorder="1" applyAlignment="1" quotePrefix="1">
      <alignment horizontal="right" vertical="top" wrapText="1"/>
    </xf>
    <xf numFmtId="0" fontId="10" fillId="0" borderId="0" xfId="0" applyFont="1" applyBorder="1" applyAlignment="1">
      <alignment horizontal="right"/>
    </xf>
    <xf numFmtId="14" fontId="10" fillId="0" borderId="0" xfId="0" applyNumberFormat="1" applyFont="1" applyBorder="1" applyAlignment="1" quotePrefix="1">
      <alignment horizontal="right"/>
    </xf>
    <xf numFmtId="0" fontId="7" fillId="0" borderId="0" xfId="0" applyFont="1" applyFill="1" applyAlignment="1">
      <alignment horizontal="right"/>
    </xf>
    <xf numFmtId="187" fontId="7" fillId="0" borderId="0" xfId="15" applyNumberFormat="1" applyFont="1" applyFill="1" applyAlignment="1">
      <alignment horizontal="right"/>
    </xf>
    <xf numFmtId="0" fontId="7" fillId="0" borderId="0" xfId="0" applyFont="1" applyFill="1" applyAlignment="1">
      <alignment vertical="top"/>
    </xf>
    <xf numFmtId="0" fontId="7" fillId="0" borderId="0" xfId="0" applyNumberFormat="1" applyFont="1" applyAlignment="1">
      <alignment horizontal="justify"/>
    </xf>
    <xf numFmtId="0" fontId="7" fillId="0" borderId="0" xfId="0" applyFont="1" applyAlignment="1">
      <alignment horizontal="justify"/>
    </xf>
    <xf numFmtId="0" fontId="7" fillId="0" borderId="0" xfId="0" applyFont="1" applyFill="1" applyAlignment="1" quotePrefix="1">
      <alignment/>
    </xf>
    <xf numFmtId="0" fontId="7" fillId="0" borderId="0" xfId="0" applyFont="1" applyFill="1" applyAlignment="1">
      <alignment horizontal="justify" vertical="top" wrapText="1"/>
    </xf>
    <xf numFmtId="0" fontId="7" fillId="0" borderId="0" xfId="0" applyNumberFormat="1" applyFont="1" applyFill="1" applyAlignment="1">
      <alignment vertical="top" wrapText="1"/>
    </xf>
    <xf numFmtId="0" fontId="7" fillId="0" borderId="0" xfId="0" applyFont="1" applyFill="1" applyAlignment="1">
      <alignment horizontal="left" vertical="top" wrapText="1"/>
    </xf>
    <xf numFmtId="0" fontId="7" fillId="0" borderId="0" xfId="0" applyFont="1" applyFill="1" applyAlignment="1">
      <alignment horizontal="left" vertical="top"/>
    </xf>
    <xf numFmtId="0" fontId="6" fillId="0" borderId="0" xfId="0" applyFont="1" applyFill="1" applyAlignment="1">
      <alignment horizontal="left" vertical="top"/>
    </xf>
    <xf numFmtId="0" fontId="13" fillId="0" borderId="0" xfId="0" applyFont="1" applyAlignment="1">
      <alignment horizontal="right" vertical="top" wrapText="1"/>
    </xf>
    <xf numFmtId="15" fontId="13" fillId="0" borderId="0" xfId="0" applyNumberFormat="1" applyFont="1" applyFill="1" applyAlignment="1" quotePrefix="1">
      <alignment horizontal="right"/>
    </xf>
    <xf numFmtId="0" fontId="13" fillId="0" borderId="0" xfId="0" applyFont="1" applyFill="1" applyAlignment="1">
      <alignment horizontal="right" wrapText="1"/>
    </xf>
    <xf numFmtId="0" fontId="13" fillId="0" borderId="0" xfId="0" applyFont="1" applyFill="1" applyAlignment="1">
      <alignment horizontal="right"/>
    </xf>
    <xf numFmtId="0" fontId="13" fillId="0" borderId="0" xfId="0" applyFont="1" applyBorder="1" applyAlignment="1">
      <alignment horizontal="center"/>
    </xf>
    <xf numFmtId="187" fontId="6" fillId="0" borderId="9" xfId="15" applyNumberFormat="1" applyFont="1" applyBorder="1" applyAlignment="1">
      <alignment/>
    </xf>
    <xf numFmtId="187" fontId="7" fillId="0" borderId="10" xfId="15" applyNumberFormat="1" applyFont="1" applyBorder="1" applyAlignment="1">
      <alignment/>
    </xf>
    <xf numFmtId="187" fontId="6" fillId="0" borderId="11" xfId="15" applyNumberFormat="1" applyFont="1" applyBorder="1" applyAlignment="1">
      <alignment/>
    </xf>
    <xf numFmtId="187" fontId="7" fillId="0" borderId="12" xfId="15" applyNumberFormat="1" applyFont="1" applyBorder="1" applyAlignment="1">
      <alignment/>
    </xf>
    <xf numFmtId="0" fontId="7" fillId="0" borderId="0" xfId="0" applyFont="1" applyBorder="1" applyAlignment="1">
      <alignment wrapText="1"/>
    </xf>
    <xf numFmtId="0" fontId="18" fillId="0" borderId="0" xfId="0" applyFont="1" applyFill="1" applyBorder="1" applyAlignment="1">
      <alignment horizontal="justify" vertical="center"/>
    </xf>
    <xf numFmtId="186" fontId="6" fillId="0" borderId="13" xfId="0" applyNumberFormat="1" applyFont="1" applyBorder="1" applyAlignment="1">
      <alignment horizontal="center"/>
    </xf>
    <xf numFmtId="186" fontId="7" fillId="0" borderId="13" xfId="0" applyNumberFormat="1" applyFont="1" applyBorder="1" applyAlignment="1">
      <alignment horizontal="center"/>
    </xf>
    <xf numFmtId="0" fontId="13" fillId="0" borderId="0" xfId="0" applyFont="1" applyAlignment="1">
      <alignment/>
    </xf>
    <xf numFmtId="0" fontId="13" fillId="0" borderId="0" xfId="0" applyFont="1" applyFill="1" applyBorder="1" applyAlignment="1">
      <alignment vertical="center"/>
    </xf>
    <xf numFmtId="187" fontId="7" fillId="0" borderId="6" xfId="15" applyNumberFormat="1" applyFont="1" applyBorder="1" applyAlignment="1">
      <alignment/>
    </xf>
    <xf numFmtId="187" fontId="6" fillId="0" borderId="8" xfId="15" applyNumberFormat="1" applyFont="1" applyBorder="1" applyAlignment="1">
      <alignment/>
    </xf>
    <xf numFmtId="187" fontId="7" fillId="0" borderId="8" xfId="15" applyNumberFormat="1" applyFont="1" applyBorder="1" applyAlignment="1">
      <alignment/>
    </xf>
    <xf numFmtId="171" fontId="7" fillId="0" borderId="0" xfId="15" applyFont="1" applyAlignment="1">
      <alignment/>
    </xf>
    <xf numFmtId="0" fontId="13" fillId="0" borderId="0" xfId="0" applyFont="1" applyFill="1" applyBorder="1" applyAlignment="1">
      <alignment horizontal="justify" vertical="center"/>
    </xf>
    <xf numFmtId="0" fontId="6" fillId="0" borderId="0" xfId="0" applyFont="1" applyAlignment="1">
      <alignment horizontal="right"/>
    </xf>
    <xf numFmtId="0" fontId="7" fillId="0" borderId="0" xfId="0" applyFont="1" applyAlignment="1">
      <alignment horizontal="right"/>
    </xf>
    <xf numFmtId="201" fontId="6" fillId="0" borderId="0" xfId="0" applyNumberFormat="1" applyFont="1" applyAlignment="1">
      <alignment horizontal="right"/>
    </xf>
    <xf numFmtId="14" fontId="6" fillId="0" borderId="0" xfId="0" applyNumberFormat="1" applyFont="1" applyAlignment="1" quotePrefix="1">
      <alignment horizontal="right"/>
    </xf>
    <xf numFmtId="187" fontId="6" fillId="0" borderId="0" xfId="15" applyNumberFormat="1" applyFont="1" applyAlignment="1">
      <alignment horizontal="right"/>
    </xf>
    <xf numFmtId="0" fontId="10" fillId="0" borderId="0" xfId="0" applyFont="1" applyBorder="1" applyAlignment="1">
      <alignment/>
    </xf>
    <xf numFmtId="187" fontId="6" fillId="0" borderId="4" xfId="15" applyNumberFormat="1" applyFont="1" applyFill="1" applyBorder="1" applyAlignment="1">
      <alignment/>
    </xf>
    <xf numFmtId="187" fontId="7" fillId="0" borderId="0" xfId="15" applyNumberFormat="1" applyFont="1" applyFill="1" applyAlignment="1" quotePrefix="1">
      <alignment horizontal="right"/>
    </xf>
    <xf numFmtId="0" fontId="7" fillId="0" borderId="0" xfId="0" applyFont="1" applyFill="1" applyAlignment="1">
      <alignment/>
    </xf>
    <xf numFmtId="0" fontId="10" fillId="0" borderId="0" xfId="0" applyFont="1" applyAlignment="1">
      <alignment horizontal="left" vertical="center" wrapText="1"/>
    </xf>
    <xf numFmtId="0" fontId="10" fillId="0" borderId="0" xfId="0" applyFont="1" applyFill="1" applyAlignment="1">
      <alignment vertical="top" wrapText="1"/>
    </xf>
    <xf numFmtId="0" fontId="10" fillId="0" borderId="0" xfId="0" applyFont="1" applyFill="1" applyAlignment="1">
      <alignment/>
    </xf>
    <xf numFmtId="0" fontId="19" fillId="0" borderId="0" xfId="0" applyFont="1" applyAlignment="1">
      <alignment/>
    </xf>
    <xf numFmtId="0" fontId="19" fillId="0" borderId="0" xfId="0" applyFont="1" applyAlignment="1">
      <alignment horizontal="left" indent="2"/>
    </xf>
    <xf numFmtId="0" fontId="17" fillId="0" borderId="0" xfId="0" applyFont="1" applyAlignment="1">
      <alignment/>
    </xf>
    <xf numFmtId="0" fontId="19" fillId="0" borderId="0" xfId="0" applyFont="1" applyAlignment="1">
      <alignment/>
    </xf>
    <xf numFmtId="0" fontId="19" fillId="0" borderId="0" xfId="0" applyFont="1" applyAlignment="1">
      <alignment horizontal="left" indent="1"/>
    </xf>
    <xf numFmtId="0" fontId="19" fillId="0" borderId="0" xfId="0" applyFont="1" applyBorder="1" applyAlignment="1">
      <alignment wrapText="1"/>
    </xf>
    <xf numFmtId="0" fontId="19" fillId="0" borderId="0" xfId="0" applyFont="1" applyBorder="1" applyAlignment="1">
      <alignment vertical="center" wrapText="1"/>
    </xf>
    <xf numFmtId="0" fontId="19" fillId="0" borderId="0" xfId="0" applyFont="1" applyBorder="1" applyAlignment="1">
      <alignment/>
    </xf>
    <xf numFmtId="187" fontId="6" fillId="0" borderId="1" xfId="15" applyNumberFormat="1" applyFont="1" applyBorder="1" applyAlignment="1">
      <alignment/>
    </xf>
    <xf numFmtId="0" fontId="17" fillId="0" borderId="0" xfId="0" applyFont="1" applyBorder="1" applyAlignment="1">
      <alignment horizontal="right" wrapText="1"/>
    </xf>
    <xf numFmtId="0" fontId="19" fillId="0" borderId="0" xfId="0" applyFont="1" applyAlignment="1">
      <alignment horizontal="right"/>
    </xf>
    <xf numFmtId="0" fontId="17" fillId="0" borderId="0" xfId="0" applyFont="1" applyFill="1" applyBorder="1" applyAlignment="1">
      <alignment horizontal="right"/>
    </xf>
    <xf numFmtId="0" fontId="9" fillId="0" borderId="0" xfId="0" applyFont="1" applyBorder="1" applyAlignment="1">
      <alignment/>
    </xf>
    <xf numFmtId="187" fontId="7" fillId="0" borderId="1" xfId="15" applyNumberFormat="1" applyFont="1" applyBorder="1" applyAlignment="1">
      <alignment/>
    </xf>
    <xf numFmtId="0" fontId="13" fillId="0" borderId="0" xfId="0" applyFont="1" applyBorder="1" applyAlignment="1">
      <alignment/>
    </xf>
    <xf numFmtId="187" fontId="7" fillId="0" borderId="0" xfId="15" applyNumberFormat="1" applyFont="1" applyFill="1" applyBorder="1" applyAlignment="1" quotePrefix="1">
      <alignment horizontal="right"/>
    </xf>
    <xf numFmtId="186" fontId="7" fillId="0" borderId="13" xfId="15" applyNumberFormat="1" applyFont="1" applyBorder="1" applyAlignment="1">
      <alignment/>
    </xf>
    <xf numFmtId="0" fontId="10" fillId="0" borderId="0" xfId="0" applyFont="1" applyAlignment="1">
      <alignment/>
    </xf>
    <xf numFmtId="0" fontId="17" fillId="0" borderId="0" xfId="0" applyFont="1" applyBorder="1" applyAlignment="1">
      <alignment horizontal="center"/>
    </xf>
    <xf numFmtId="14" fontId="17" fillId="0" borderId="0" xfId="0" applyNumberFormat="1" applyFont="1" applyBorder="1" applyAlignment="1" quotePrefix="1">
      <alignment horizontal="right"/>
    </xf>
    <xf numFmtId="14" fontId="17" fillId="0" borderId="0" xfId="0" applyNumberFormat="1" applyFont="1" applyBorder="1" applyAlignment="1" quotePrefix="1">
      <alignment horizontal="center"/>
    </xf>
    <xf numFmtId="0" fontId="17" fillId="0" borderId="0" xfId="0" applyFont="1" applyBorder="1" applyAlignment="1">
      <alignment horizontal="right"/>
    </xf>
    <xf numFmtId="187" fontId="19" fillId="0" borderId="0" xfId="15" applyNumberFormat="1" applyFont="1" applyAlignment="1">
      <alignment/>
    </xf>
    <xf numFmtId="187" fontId="19" fillId="0" borderId="0" xfId="15" applyNumberFormat="1" applyFont="1" applyFill="1" applyAlignment="1">
      <alignment/>
    </xf>
    <xf numFmtId="187" fontId="19" fillId="0" borderId="0" xfId="15" applyNumberFormat="1" applyFont="1" applyFill="1" applyBorder="1" applyAlignment="1">
      <alignment/>
    </xf>
    <xf numFmtId="187" fontId="6" fillId="0" borderId="0" xfId="0" applyNumberFormat="1" applyFont="1" applyBorder="1" applyAlignment="1">
      <alignment/>
    </xf>
    <xf numFmtId="14" fontId="6" fillId="0" borderId="0" xfId="15" applyNumberFormat="1" applyFont="1" applyAlignment="1" quotePrefix="1">
      <alignment horizontal="right"/>
    </xf>
    <xf numFmtId="187" fontId="11" fillId="0" borderId="1" xfId="15" applyNumberFormat="1" applyFont="1" applyBorder="1" applyAlignment="1">
      <alignment vertical="top" wrapText="1"/>
    </xf>
    <xf numFmtId="187" fontId="11" fillId="0" borderId="2" xfId="15" applyNumberFormat="1" applyFont="1" applyBorder="1" applyAlignment="1">
      <alignment vertical="top" wrapText="1"/>
    </xf>
    <xf numFmtId="0" fontId="7" fillId="0" borderId="0" xfId="0" applyNumberFormat="1" applyFont="1" applyFill="1" applyAlignment="1">
      <alignment/>
    </xf>
    <xf numFmtId="187" fontId="7" fillId="0" borderId="0" xfId="15" applyNumberFormat="1" applyFont="1" applyAlignment="1">
      <alignment horizontal="left"/>
    </xf>
    <xf numFmtId="187" fontId="7" fillId="0" borderId="14" xfId="15" applyNumberFormat="1" applyFont="1" applyBorder="1" applyAlignment="1">
      <alignment/>
    </xf>
    <xf numFmtId="0" fontId="10" fillId="0" borderId="0" xfId="0" applyFont="1" applyAlignment="1" quotePrefix="1">
      <alignment/>
    </xf>
    <xf numFmtId="0" fontId="10" fillId="0" borderId="0" xfId="0" applyFont="1" applyAlignment="1">
      <alignment/>
    </xf>
    <xf numFmtId="0" fontId="13" fillId="0" borderId="0" xfId="0" applyFont="1" applyAlignment="1">
      <alignment horizontal="center"/>
    </xf>
    <xf numFmtId="0" fontId="17" fillId="0" borderId="0" xfId="0" applyFont="1" applyBorder="1" applyAlignment="1">
      <alignment horizontal="center"/>
    </xf>
    <xf numFmtId="0" fontId="13" fillId="0" borderId="0" xfId="0" applyFont="1" applyFill="1" applyBorder="1" applyAlignment="1">
      <alignment horizontal="justify" vertical="center"/>
    </xf>
    <xf numFmtId="187" fontId="6" fillId="0" borderId="0" xfId="15" applyNumberFormat="1" applyFont="1" applyAlignment="1">
      <alignment horizontal="center"/>
    </xf>
    <xf numFmtId="0" fontId="7" fillId="0" borderId="0" xfId="0" applyFont="1" applyAlignment="1">
      <alignment horizontal="justify"/>
    </xf>
    <xf numFmtId="0" fontId="7" fillId="0" borderId="0" xfId="0" applyFont="1" applyFill="1" applyAlignment="1">
      <alignment horizontal="justify"/>
    </xf>
    <xf numFmtId="0" fontId="7" fillId="0" borderId="0" xfId="0" applyFont="1" applyFill="1" applyAlignment="1">
      <alignment horizontal="justify" vertical="top"/>
    </xf>
    <xf numFmtId="0" fontId="7" fillId="0" borderId="0" xfId="0" applyNumberFormat="1" applyFont="1" applyFill="1" applyAlignment="1">
      <alignment horizontal="justify" vertical="top" wrapText="1"/>
    </xf>
    <xf numFmtId="0" fontId="7" fillId="0" borderId="0" xfId="0" applyNumberFormat="1" applyFont="1" applyFill="1" applyAlignment="1">
      <alignment horizontal="justify"/>
    </xf>
    <xf numFmtId="0" fontId="7" fillId="0" borderId="0" xfId="0" applyNumberFormat="1" applyFont="1" applyAlignment="1">
      <alignment horizontal="justify"/>
    </xf>
    <xf numFmtId="0" fontId="7" fillId="0" borderId="0" xfId="0" applyFont="1" applyBorder="1" applyAlignment="1">
      <alignment horizontal="justify"/>
    </xf>
    <xf numFmtId="0" fontId="10" fillId="0" borderId="0" xfId="0" applyFont="1" applyBorder="1" applyAlignment="1">
      <alignment horizontal="center"/>
    </xf>
    <xf numFmtId="0" fontId="10" fillId="0" borderId="0" xfId="0" applyFont="1" applyBorder="1" applyAlignment="1">
      <alignment horizontal="center"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381000</xdr:colOff>
      <xdr:row>1</xdr:row>
      <xdr:rowOff>0</xdr:rowOff>
    </xdr:from>
    <xdr:ext cx="76200" cy="200025"/>
    <xdr:sp>
      <xdr:nvSpPr>
        <xdr:cNvPr id="1" name="TextBox 3"/>
        <xdr:cNvSpPr txBox="1">
          <a:spLocks noChangeArrowheads="1"/>
        </xdr:cNvSpPr>
      </xdr:nvSpPr>
      <xdr:spPr>
        <a:xfrm>
          <a:off x="876300" y="2000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2</xdr:col>
      <xdr:colOff>9525</xdr:colOff>
      <xdr:row>160</xdr:row>
      <xdr:rowOff>0</xdr:rowOff>
    </xdr:from>
    <xdr:to>
      <xdr:col>11</xdr:col>
      <xdr:colOff>0</xdr:colOff>
      <xdr:row>160</xdr:row>
      <xdr:rowOff>0</xdr:rowOff>
    </xdr:to>
    <xdr:sp>
      <xdr:nvSpPr>
        <xdr:cNvPr id="2" name="TextBox 7"/>
        <xdr:cNvSpPr txBox="1">
          <a:spLocks noChangeArrowheads="1"/>
        </xdr:cNvSpPr>
      </xdr:nvSpPr>
      <xdr:spPr>
        <a:xfrm>
          <a:off x="504825" y="32004000"/>
          <a:ext cx="6419850" cy="0"/>
        </a:xfrm>
        <a:prstGeom prst="rect">
          <a:avLst/>
        </a:prstGeom>
        <a:noFill/>
        <a:ln w="9525" cmpd="sng">
          <a:noFill/>
        </a:ln>
      </xdr:spPr>
      <xdr:txBody>
        <a:bodyPr vertOverflow="clip" wrap="square"/>
        <a:p>
          <a:pPr algn="just">
            <a:defRPr/>
          </a:pPr>
          <a:r>
            <a:rPr lang="en-US" cap="none" sz="1200" b="0" i="0" u="none" baseline="0">
              <a:latin typeface="Arial Narrow"/>
              <a:ea typeface="Arial Narrow"/>
              <a:cs typeface="Arial Narrow"/>
            </a:rPr>
            <a:t>On 21 February 2002, Nagasari Cerdas Sdn Bhd, a wholly-owned subsidiary of the Company, entered into a share Sale Agreement for the acquisition of the balance 49,000 ordinary shares of RM1.00 each in its subsidiary company Desiran Realiti Sdn Bhd for a nominal purchase consideration of RM10.00. Pursuant thereto, Desiran Realiti Sdn Bhd became a wholly-owned subsidiary company of Nagasari Cerdas Sdn Bhd.
</a:t>
          </a:r>
          <a:r>
            <a:rPr lang="en-US" cap="none" sz="1000" b="0" i="0" u="none" baseline="0">
              <a:latin typeface="Arial"/>
              <a:ea typeface="Arial"/>
              <a:cs typeface="Arial"/>
            </a:rPr>
            <a:t>
</a:t>
          </a:r>
        </a:p>
      </xdr:txBody>
    </xdr:sp>
    <xdr:clientData/>
  </xdr:twoCellAnchor>
  <xdr:twoCellAnchor>
    <xdr:from>
      <xdr:col>2</xdr:col>
      <xdr:colOff>9525</xdr:colOff>
      <xdr:row>160</xdr:row>
      <xdr:rowOff>0</xdr:rowOff>
    </xdr:from>
    <xdr:to>
      <xdr:col>10</xdr:col>
      <xdr:colOff>781050</xdr:colOff>
      <xdr:row>160</xdr:row>
      <xdr:rowOff>0</xdr:rowOff>
    </xdr:to>
    <xdr:sp>
      <xdr:nvSpPr>
        <xdr:cNvPr id="3" name="TextBox 8"/>
        <xdr:cNvSpPr txBox="1">
          <a:spLocks noChangeArrowheads="1"/>
        </xdr:cNvSpPr>
      </xdr:nvSpPr>
      <xdr:spPr>
        <a:xfrm>
          <a:off x="504825" y="32004000"/>
          <a:ext cx="6419850" cy="0"/>
        </a:xfrm>
        <a:prstGeom prst="rect">
          <a:avLst/>
        </a:prstGeom>
        <a:noFill/>
        <a:ln w="9525" cmpd="sng">
          <a:noFill/>
        </a:ln>
      </xdr:spPr>
      <xdr:txBody>
        <a:bodyPr vertOverflow="clip" wrap="square"/>
        <a:p>
          <a:pPr algn="just">
            <a:defRPr/>
          </a:pPr>
          <a:r>
            <a:rPr lang="en-US" cap="none" sz="1200" b="0" i="0" u="none" baseline="0">
              <a:latin typeface="Arial Narrow"/>
              <a:ea typeface="Arial Narrow"/>
              <a:cs typeface="Arial Narrow"/>
            </a:rPr>
            <a:t>On 10 April 2002, Bakat Rampai Sdn Bhd, a wholly-owned subsidiary of the Company, acquired the balance 5,200,000 ordinary shares of RM1.00 each in its subsidiary company Dijaya Land Sdn Bhd for a nominal purchase consideration of RM2.00, thus turning Dijaya Land Sdn Bhd into a wholly- owned subsidiary company of Bakat Rampai Sdn Bhd.
</a:t>
          </a:r>
          <a:r>
            <a:rPr lang="en-US" cap="none" sz="1000" b="0" i="0" u="none" baseline="0">
              <a:latin typeface="Arial"/>
              <a:ea typeface="Arial"/>
              <a:cs typeface="Arial"/>
            </a:rPr>
            <a:t>
</a:t>
          </a:r>
        </a:p>
      </xdr:txBody>
    </xdr:sp>
    <xdr:clientData/>
  </xdr:twoCellAnchor>
  <xdr:twoCellAnchor>
    <xdr:from>
      <xdr:col>1</xdr:col>
      <xdr:colOff>9525</xdr:colOff>
      <xdr:row>166</xdr:row>
      <xdr:rowOff>0</xdr:rowOff>
    </xdr:from>
    <xdr:to>
      <xdr:col>10</xdr:col>
      <xdr:colOff>781050</xdr:colOff>
      <xdr:row>166</xdr:row>
      <xdr:rowOff>0</xdr:rowOff>
    </xdr:to>
    <xdr:sp>
      <xdr:nvSpPr>
        <xdr:cNvPr id="4" name="TextBox 10"/>
        <xdr:cNvSpPr txBox="1">
          <a:spLocks noChangeArrowheads="1"/>
        </xdr:cNvSpPr>
      </xdr:nvSpPr>
      <xdr:spPr>
        <a:xfrm>
          <a:off x="257175" y="33204150"/>
          <a:ext cx="6667500" cy="0"/>
        </a:xfrm>
        <a:prstGeom prst="rect">
          <a:avLst/>
        </a:prstGeom>
        <a:noFill/>
        <a:ln w="9525" cmpd="sng">
          <a:noFill/>
        </a:ln>
      </xdr:spPr>
      <xdr:txBody>
        <a:bodyPr vertOverflow="clip" wrap="square"/>
        <a:p>
          <a:pPr algn="just">
            <a:defRPr/>
          </a:pPr>
          <a:r>
            <a:rPr lang="en-US" cap="none" sz="1200" b="0" i="0" u="none" baseline="0">
              <a:latin typeface="Arial Narrow"/>
              <a:ea typeface="Arial Narrow"/>
              <a:cs typeface="Arial Narrow"/>
            </a:rPr>
            <a:t>There has been no issuance or repayment of debt and equity securities, share buy back, share cancellation, shares held as treasury shares and resale of treasury shares during the current financial year to date, other than as mentioned below:
</a:t>
          </a:r>
          <a:r>
            <a:rPr lang="en-US" cap="none" sz="1200" b="0" i="0" u="sng" baseline="0">
              <a:latin typeface="Arial Narrow"/>
              <a:ea typeface="Arial Narrow"/>
              <a:cs typeface="Arial Narrow"/>
            </a:rPr>
            <a:t>Employees’ Share Option Scheme</a:t>
          </a:r>
          <a:r>
            <a:rPr lang="en-US" cap="none" sz="1200" b="0" i="0" u="none" baseline="0">
              <a:latin typeface="Arial Narrow"/>
              <a:ea typeface="Arial Narrow"/>
              <a:cs typeface="Arial Narrow"/>
            </a:rPr>
            <a:t>
An Employees’ Share Option Scheme ("ESOS") was implemented on 26 February 2000 for the benefit of the executive directors and eligible employees of the Company and its subsidiary companies.  A total of 23,000 new ordinary shares of RM1.00 each were issued pursuant to the ESOS at an exercise price of RM1.05 per share. The total cash proceeds arising from the exercise of options under the ESOS during the current financial year-to-date amounted to RM24,150. As at end of the current quarter, the Company has 2,208,000 and 4,129,000 unissued ordinary shares under option at exercise prices of RM3.266 and RM1.05 per share respectively.  </a:t>
          </a:r>
          <a:r>
            <a:rPr lang="en-US" cap="none" sz="1000" b="0" i="0" u="none" baseline="0">
              <a:latin typeface="Arial"/>
              <a:ea typeface="Arial"/>
              <a:cs typeface="Arial"/>
            </a:rPr>
            <a:t>
</a:t>
          </a:r>
        </a:p>
      </xdr:txBody>
    </xdr:sp>
    <xdr:clientData/>
  </xdr:twoCellAnchor>
  <xdr:twoCellAnchor>
    <xdr:from>
      <xdr:col>1</xdr:col>
      <xdr:colOff>9525</xdr:colOff>
      <xdr:row>183</xdr:row>
      <xdr:rowOff>0</xdr:rowOff>
    </xdr:from>
    <xdr:to>
      <xdr:col>11</xdr:col>
      <xdr:colOff>0</xdr:colOff>
      <xdr:row>183</xdr:row>
      <xdr:rowOff>0</xdr:rowOff>
    </xdr:to>
    <xdr:sp>
      <xdr:nvSpPr>
        <xdr:cNvPr id="5" name="TextBox 11"/>
        <xdr:cNvSpPr txBox="1">
          <a:spLocks noChangeArrowheads="1"/>
        </xdr:cNvSpPr>
      </xdr:nvSpPr>
      <xdr:spPr>
        <a:xfrm>
          <a:off x="257175" y="36604575"/>
          <a:ext cx="6667500" cy="0"/>
        </a:xfrm>
        <a:prstGeom prst="rect">
          <a:avLst/>
        </a:prstGeom>
        <a:noFill/>
        <a:ln w="9525" cmpd="sng">
          <a:noFill/>
        </a:ln>
      </xdr:spPr>
      <xdr:txBody>
        <a:bodyPr vertOverflow="clip" wrap="square"/>
        <a:p>
          <a:pPr algn="just">
            <a:defRPr/>
          </a:pPr>
          <a:r>
            <a:rPr lang="en-US" cap="none" sz="1200" b="0" i="0" u="none" baseline="0"/>
            <a:t>The Group's second quarter's results registered a profit before tax of RM10.4 million as against a pre-tax loss of RM32.5 million for the preceding quarter. The current quarter's profitability was contributed substantially by the real property segment with increased profit recognition from its development projects. This is further augmented by lower finance cost and additional profit contribution from an associated company during the current quarter.</a:t>
          </a:r>
        </a:p>
      </xdr:txBody>
    </xdr:sp>
    <xdr:clientData/>
  </xdr:twoCellAnchor>
  <xdr:twoCellAnchor>
    <xdr:from>
      <xdr:col>1</xdr:col>
      <xdr:colOff>9525</xdr:colOff>
      <xdr:row>183</xdr:row>
      <xdr:rowOff>0</xdr:rowOff>
    </xdr:from>
    <xdr:to>
      <xdr:col>11</xdr:col>
      <xdr:colOff>0</xdr:colOff>
      <xdr:row>183</xdr:row>
      <xdr:rowOff>0</xdr:rowOff>
    </xdr:to>
    <xdr:sp>
      <xdr:nvSpPr>
        <xdr:cNvPr id="6" name="TextBox 12"/>
        <xdr:cNvSpPr txBox="1">
          <a:spLocks noChangeArrowheads="1"/>
        </xdr:cNvSpPr>
      </xdr:nvSpPr>
      <xdr:spPr>
        <a:xfrm>
          <a:off x="257175" y="36604575"/>
          <a:ext cx="6667500" cy="0"/>
        </a:xfrm>
        <a:prstGeom prst="rect">
          <a:avLst/>
        </a:prstGeom>
        <a:noFill/>
        <a:ln w="9525" cmpd="sng">
          <a:noFill/>
        </a:ln>
      </xdr:spPr>
      <xdr:txBody>
        <a:bodyPr vertOverflow="clip" wrap="square"/>
        <a:p>
          <a:pPr algn="just">
            <a:defRPr/>
          </a:pPr>
          <a:r>
            <a:rPr lang="en-US" cap="none" sz="1200" b="0" i="0" u="none" baseline="0"/>
            <a:t>The Group's real property and resort segment continued to perform well for the current financial year to date with a pre-tax profit contribution of RM17.8 million attributable to profit recognised on properties sold in the Group's projects. The manufacturing and internet-related venture segments also registered improved profitability although there was a marginal drop in profit for the engineering and trading segment. The current year loss was due mainly to provision made for diminution in value of quoted securities and losses from disposals of quoted investments.</a:t>
          </a:r>
        </a:p>
      </xdr:txBody>
    </xdr:sp>
    <xdr:clientData/>
  </xdr:twoCellAnchor>
  <xdr:twoCellAnchor>
    <xdr:from>
      <xdr:col>1</xdr:col>
      <xdr:colOff>9525</xdr:colOff>
      <xdr:row>183</xdr:row>
      <xdr:rowOff>0</xdr:rowOff>
    </xdr:from>
    <xdr:to>
      <xdr:col>10</xdr:col>
      <xdr:colOff>781050</xdr:colOff>
      <xdr:row>183</xdr:row>
      <xdr:rowOff>0</xdr:rowOff>
    </xdr:to>
    <xdr:sp>
      <xdr:nvSpPr>
        <xdr:cNvPr id="7" name="TextBox 13"/>
        <xdr:cNvSpPr txBox="1">
          <a:spLocks noChangeArrowheads="1"/>
        </xdr:cNvSpPr>
      </xdr:nvSpPr>
      <xdr:spPr>
        <a:xfrm>
          <a:off x="257175" y="36604575"/>
          <a:ext cx="6667500" cy="0"/>
        </a:xfrm>
        <a:prstGeom prst="rect">
          <a:avLst/>
        </a:prstGeom>
        <a:noFill/>
        <a:ln w="9525" cmpd="sng">
          <a:noFill/>
        </a:ln>
      </xdr:spPr>
      <xdr:txBody>
        <a:bodyPr vertOverflow="clip" wrap="square"/>
        <a:p>
          <a:pPr algn="l">
            <a:defRPr/>
          </a:pPr>
          <a:r>
            <a:rPr lang="en-US" cap="none" sz="1200" b="0" i="0" u="none" baseline="0"/>
            <a:t>The Group's operating performance is generally expected to improve in the coming months with the real property and resort development remaining as the key earnings driver.</a:t>
          </a:r>
        </a:p>
      </xdr:txBody>
    </xdr:sp>
    <xdr:clientData/>
  </xdr:twoCellAnchor>
  <xdr:twoCellAnchor>
    <xdr:from>
      <xdr:col>1</xdr:col>
      <xdr:colOff>9525</xdr:colOff>
      <xdr:row>186</xdr:row>
      <xdr:rowOff>0</xdr:rowOff>
    </xdr:from>
    <xdr:to>
      <xdr:col>11</xdr:col>
      <xdr:colOff>0</xdr:colOff>
      <xdr:row>186</xdr:row>
      <xdr:rowOff>0</xdr:rowOff>
    </xdr:to>
    <xdr:sp>
      <xdr:nvSpPr>
        <xdr:cNvPr id="8" name="TextBox 14"/>
        <xdr:cNvSpPr txBox="1">
          <a:spLocks noChangeArrowheads="1"/>
        </xdr:cNvSpPr>
      </xdr:nvSpPr>
      <xdr:spPr>
        <a:xfrm>
          <a:off x="257175" y="37204650"/>
          <a:ext cx="6667500" cy="0"/>
        </a:xfrm>
        <a:prstGeom prst="rect">
          <a:avLst/>
        </a:prstGeom>
        <a:noFill/>
        <a:ln w="9525" cmpd="sng">
          <a:noFill/>
        </a:ln>
      </xdr:spPr>
      <xdr:txBody>
        <a:bodyPr vertOverflow="clip" wrap="square"/>
        <a:p>
          <a:pPr algn="l">
            <a:defRPr/>
          </a:pPr>
          <a:r>
            <a:rPr lang="en-US" cap="none" sz="1200" b="0" i="0" u="none" baseline="0"/>
            <a:t>Further to the Memorandum of Understanding ("MOU") dated 18 August 2001 between the Company and the People's Government of the County of Songming ("Local Government"), Cumming City in the Province of Hunan, People's Republic of China for the proposed investment in the development of  a golf and country resort, the Company had on 8 June 2002 entered into an investment accord ("Investment Accord") with the Local Government as announced on 12 June 2002. In accordance with the Investment Accord, the parties concerned shall continue to negotiate on the relevant terms and conditions in relation to the formal Right of Land Use Agreement. However, the terms and conditions have not been concluded to date.
</a:t>
          </a:r>
        </a:p>
      </xdr:txBody>
    </xdr:sp>
    <xdr:clientData/>
  </xdr:twoCellAnchor>
  <xdr:twoCellAnchor>
    <xdr:from>
      <xdr:col>1</xdr:col>
      <xdr:colOff>238125</xdr:colOff>
      <xdr:row>160</xdr:row>
      <xdr:rowOff>0</xdr:rowOff>
    </xdr:from>
    <xdr:to>
      <xdr:col>10</xdr:col>
      <xdr:colOff>781050</xdr:colOff>
      <xdr:row>160</xdr:row>
      <xdr:rowOff>0</xdr:rowOff>
    </xdr:to>
    <xdr:sp>
      <xdr:nvSpPr>
        <xdr:cNvPr id="9" name="TextBox 17"/>
        <xdr:cNvSpPr txBox="1">
          <a:spLocks noChangeArrowheads="1"/>
        </xdr:cNvSpPr>
      </xdr:nvSpPr>
      <xdr:spPr>
        <a:xfrm>
          <a:off x="485775" y="32004000"/>
          <a:ext cx="6438900" cy="0"/>
        </a:xfrm>
        <a:prstGeom prst="rect">
          <a:avLst/>
        </a:prstGeom>
        <a:noFill/>
        <a:ln w="9525" cmpd="sng">
          <a:noFill/>
        </a:ln>
      </xdr:spPr>
      <xdr:txBody>
        <a:bodyPr vertOverflow="clip" wrap="square"/>
        <a:p>
          <a:pPr algn="just">
            <a:defRPr/>
          </a:pPr>
          <a:r>
            <a:rPr lang="en-US" cap="none" sz="1200" b="0" i="0" u="none" baseline="0"/>
            <a:t>On 8 August 2002, Dijaya Land Sdn Bhd acquired 2 ordinary shares of RM1.00 each representing 100% of the issued and paid-up share capital of Affluent Heritage Sdn Bhd for a cash consideration of RM2.00.
 </a:t>
          </a:r>
        </a:p>
      </xdr:txBody>
    </xdr:sp>
    <xdr:clientData/>
  </xdr:twoCellAnchor>
  <xdr:oneCellAnchor>
    <xdr:from>
      <xdr:col>2</xdr:col>
      <xdr:colOff>619125</xdr:colOff>
      <xdr:row>34</xdr:row>
      <xdr:rowOff>66675</xdr:rowOff>
    </xdr:from>
    <xdr:ext cx="76200" cy="200025"/>
    <xdr:sp>
      <xdr:nvSpPr>
        <xdr:cNvPr id="10" name="TextBox 20"/>
        <xdr:cNvSpPr txBox="1">
          <a:spLocks noChangeArrowheads="1"/>
        </xdr:cNvSpPr>
      </xdr:nvSpPr>
      <xdr:spPr>
        <a:xfrm>
          <a:off x="1114425" y="68675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2</xdr:col>
      <xdr:colOff>381000</xdr:colOff>
      <xdr:row>1</xdr:row>
      <xdr:rowOff>0</xdr:rowOff>
    </xdr:from>
    <xdr:ext cx="76200" cy="200025"/>
    <xdr:sp>
      <xdr:nvSpPr>
        <xdr:cNvPr id="11" name="TextBox 37"/>
        <xdr:cNvSpPr txBox="1">
          <a:spLocks noChangeArrowheads="1"/>
        </xdr:cNvSpPr>
      </xdr:nvSpPr>
      <xdr:spPr>
        <a:xfrm>
          <a:off x="876300" y="2000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2</xdr:col>
      <xdr:colOff>9525</xdr:colOff>
      <xdr:row>162</xdr:row>
      <xdr:rowOff>0</xdr:rowOff>
    </xdr:from>
    <xdr:to>
      <xdr:col>11</xdr:col>
      <xdr:colOff>0</xdr:colOff>
      <xdr:row>162</xdr:row>
      <xdr:rowOff>0</xdr:rowOff>
    </xdr:to>
    <xdr:sp>
      <xdr:nvSpPr>
        <xdr:cNvPr id="12" name="TextBox 38"/>
        <xdr:cNvSpPr txBox="1">
          <a:spLocks noChangeArrowheads="1"/>
        </xdr:cNvSpPr>
      </xdr:nvSpPr>
      <xdr:spPr>
        <a:xfrm>
          <a:off x="504825" y="32404050"/>
          <a:ext cx="6419850" cy="0"/>
        </a:xfrm>
        <a:prstGeom prst="rect">
          <a:avLst/>
        </a:prstGeom>
        <a:noFill/>
        <a:ln w="9525" cmpd="sng">
          <a:noFill/>
        </a:ln>
      </xdr:spPr>
      <xdr:txBody>
        <a:bodyPr vertOverflow="clip" wrap="square"/>
        <a:p>
          <a:pPr algn="just">
            <a:defRPr/>
          </a:pPr>
          <a:r>
            <a:rPr lang="en-US" cap="none" sz="1200" b="0" i="0" u="none" baseline="0">
              <a:latin typeface="Arial Narrow"/>
              <a:ea typeface="Arial Narrow"/>
              <a:cs typeface="Arial Narrow"/>
            </a:rPr>
            <a:t>On 21 February 2002, Nagasari Cerdas Sdn Bhd, a wholly-owned subsidiary of the Company, entered into a share Sale Agreement for the acquisition of the balance 49,000 ordinary shares of RM1.00 each in its subsidiary company Desiran Realiti Sdn Bhd for a nominal purchase consideration of RM10.00. Pursuant thereto, Desiran Realiti Sdn Bhd became a wholly-owned subsidiary company of Nagasari Cerdas Sdn Bhd.
</a:t>
          </a:r>
          <a:r>
            <a:rPr lang="en-US" cap="none" sz="1000" b="0" i="0" u="none" baseline="0">
              <a:latin typeface="Arial"/>
              <a:ea typeface="Arial"/>
              <a:cs typeface="Arial"/>
            </a:rPr>
            <a:t>
</a:t>
          </a:r>
        </a:p>
      </xdr:txBody>
    </xdr:sp>
    <xdr:clientData/>
  </xdr:twoCellAnchor>
  <xdr:twoCellAnchor>
    <xdr:from>
      <xdr:col>2</xdr:col>
      <xdr:colOff>9525</xdr:colOff>
      <xdr:row>162</xdr:row>
      <xdr:rowOff>0</xdr:rowOff>
    </xdr:from>
    <xdr:to>
      <xdr:col>10</xdr:col>
      <xdr:colOff>781050</xdr:colOff>
      <xdr:row>162</xdr:row>
      <xdr:rowOff>0</xdr:rowOff>
    </xdr:to>
    <xdr:sp>
      <xdr:nvSpPr>
        <xdr:cNvPr id="13" name="TextBox 39"/>
        <xdr:cNvSpPr txBox="1">
          <a:spLocks noChangeArrowheads="1"/>
        </xdr:cNvSpPr>
      </xdr:nvSpPr>
      <xdr:spPr>
        <a:xfrm>
          <a:off x="504825" y="32404050"/>
          <a:ext cx="6419850" cy="0"/>
        </a:xfrm>
        <a:prstGeom prst="rect">
          <a:avLst/>
        </a:prstGeom>
        <a:noFill/>
        <a:ln w="9525" cmpd="sng">
          <a:noFill/>
        </a:ln>
      </xdr:spPr>
      <xdr:txBody>
        <a:bodyPr vertOverflow="clip" wrap="square"/>
        <a:p>
          <a:pPr algn="just">
            <a:defRPr/>
          </a:pPr>
          <a:r>
            <a:rPr lang="en-US" cap="none" sz="1200" b="0" i="0" u="none" baseline="0">
              <a:latin typeface="Arial Narrow"/>
              <a:ea typeface="Arial Narrow"/>
              <a:cs typeface="Arial Narrow"/>
            </a:rPr>
            <a:t>On 10 April 2002, Bakat Rampai Sdn Bhd, a wholly-owned subsidiary of the Company, acquired the balance 5,200,000 ordinary shares of RM1.00 each in its subsidiary company Dijaya Land Sdn Bhd for a nominal purchase consideration of RM2.00, thus turning Dijaya Land Sdn Bhd into a wholly- owned subsidiary company of Bakat Rampai Sdn Bhd.
</a:t>
          </a:r>
          <a:r>
            <a:rPr lang="en-US" cap="none" sz="1000" b="0" i="0" u="none" baseline="0">
              <a:latin typeface="Arial"/>
              <a:ea typeface="Arial"/>
              <a:cs typeface="Arial"/>
            </a:rPr>
            <a:t>
</a:t>
          </a:r>
        </a:p>
      </xdr:txBody>
    </xdr:sp>
    <xdr:clientData/>
  </xdr:twoCellAnchor>
  <xdr:twoCellAnchor>
    <xdr:from>
      <xdr:col>1</xdr:col>
      <xdr:colOff>9525</xdr:colOff>
      <xdr:row>168</xdr:row>
      <xdr:rowOff>0</xdr:rowOff>
    </xdr:from>
    <xdr:to>
      <xdr:col>10</xdr:col>
      <xdr:colOff>781050</xdr:colOff>
      <xdr:row>168</xdr:row>
      <xdr:rowOff>0</xdr:rowOff>
    </xdr:to>
    <xdr:sp>
      <xdr:nvSpPr>
        <xdr:cNvPr id="14" name="TextBox 40"/>
        <xdr:cNvSpPr txBox="1">
          <a:spLocks noChangeArrowheads="1"/>
        </xdr:cNvSpPr>
      </xdr:nvSpPr>
      <xdr:spPr>
        <a:xfrm>
          <a:off x="257175" y="33604200"/>
          <a:ext cx="6667500" cy="0"/>
        </a:xfrm>
        <a:prstGeom prst="rect">
          <a:avLst/>
        </a:prstGeom>
        <a:noFill/>
        <a:ln w="9525" cmpd="sng">
          <a:noFill/>
        </a:ln>
      </xdr:spPr>
      <xdr:txBody>
        <a:bodyPr vertOverflow="clip" wrap="square"/>
        <a:p>
          <a:pPr algn="just">
            <a:defRPr/>
          </a:pPr>
          <a:r>
            <a:rPr lang="en-US" cap="none" sz="1200" b="0" i="0" u="none" baseline="0">
              <a:latin typeface="Arial Narrow"/>
              <a:ea typeface="Arial Narrow"/>
              <a:cs typeface="Arial Narrow"/>
            </a:rPr>
            <a:t>There has been no issuance or repayment of debt and equity securities, share buy back, share cancellation, shares held as treasury shares and resale of treasury shares during the current financial year to date, other than as mentioned below:
</a:t>
          </a:r>
          <a:r>
            <a:rPr lang="en-US" cap="none" sz="1200" b="0" i="0" u="sng" baseline="0">
              <a:latin typeface="Arial Narrow"/>
              <a:ea typeface="Arial Narrow"/>
              <a:cs typeface="Arial Narrow"/>
            </a:rPr>
            <a:t>Employees’ Share Option Scheme</a:t>
          </a:r>
          <a:r>
            <a:rPr lang="en-US" cap="none" sz="1200" b="0" i="0" u="none" baseline="0">
              <a:latin typeface="Arial Narrow"/>
              <a:ea typeface="Arial Narrow"/>
              <a:cs typeface="Arial Narrow"/>
            </a:rPr>
            <a:t>
An Employees’ Share Option Scheme ("ESOS") was implemented on 26 February 2000 for the benefit of the executive directors and eligible employees of the Company and its subsidiary companies.  A total of 23,000 new ordinary shares of RM1.00 each were issued pursuant to the ESOS at an exercise price of RM1.05 per share. The total cash proceeds arising from the exercise of options under the ESOS during the current financial year-to-date amounted to RM24,150. As at end of the current quarter, the Company has 2,208,000 and 4,129,000 unissued ordinary shares under option at exercise prices of RM3.266 and RM1.05 per share respectively.  </a:t>
          </a:r>
          <a:r>
            <a:rPr lang="en-US" cap="none" sz="1000" b="0" i="0" u="none" baseline="0">
              <a:latin typeface="Arial"/>
              <a:ea typeface="Arial"/>
              <a:cs typeface="Arial"/>
            </a:rPr>
            <a:t>
</a:t>
          </a:r>
        </a:p>
      </xdr:txBody>
    </xdr:sp>
    <xdr:clientData/>
  </xdr:twoCellAnchor>
  <xdr:twoCellAnchor>
    <xdr:from>
      <xdr:col>1</xdr:col>
      <xdr:colOff>9525</xdr:colOff>
      <xdr:row>185</xdr:row>
      <xdr:rowOff>0</xdr:rowOff>
    </xdr:from>
    <xdr:to>
      <xdr:col>11</xdr:col>
      <xdr:colOff>0</xdr:colOff>
      <xdr:row>185</xdr:row>
      <xdr:rowOff>0</xdr:rowOff>
    </xdr:to>
    <xdr:sp>
      <xdr:nvSpPr>
        <xdr:cNvPr id="15" name="TextBox 41"/>
        <xdr:cNvSpPr txBox="1">
          <a:spLocks noChangeArrowheads="1"/>
        </xdr:cNvSpPr>
      </xdr:nvSpPr>
      <xdr:spPr>
        <a:xfrm>
          <a:off x="257175" y="37004625"/>
          <a:ext cx="6667500" cy="0"/>
        </a:xfrm>
        <a:prstGeom prst="rect">
          <a:avLst/>
        </a:prstGeom>
        <a:noFill/>
        <a:ln w="9525" cmpd="sng">
          <a:noFill/>
        </a:ln>
      </xdr:spPr>
      <xdr:txBody>
        <a:bodyPr vertOverflow="clip" wrap="square"/>
        <a:p>
          <a:pPr algn="just">
            <a:defRPr/>
          </a:pPr>
          <a:r>
            <a:rPr lang="en-US" cap="none" sz="1200" b="0" i="0" u="none" baseline="0"/>
            <a:t>The Group's second quarter's results registered a profit before tax of RM10.4 million as against a pre-tax loss of RM32.5 million for the preceding quarter. The current quarter's profitability was contributed substantially by the real property segment with increased profit recognition from its development projects. This is further augmented by lower finance cost and additional profit contribution from an associated company during the current quarter.</a:t>
          </a:r>
        </a:p>
      </xdr:txBody>
    </xdr:sp>
    <xdr:clientData/>
  </xdr:twoCellAnchor>
  <xdr:twoCellAnchor>
    <xdr:from>
      <xdr:col>1</xdr:col>
      <xdr:colOff>9525</xdr:colOff>
      <xdr:row>185</xdr:row>
      <xdr:rowOff>0</xdr:rowOff>
    </xdr:from>
    <xdr:to>
      <xdr:col>11</xdr:col>
      <xdr:colOff>0</xdr:colOff>
      <xdr:row>185</xdr:row>
      <xdr:rowOff>0</xdr:rowOff>
    </xdr:to>
    <xdr:sp>
      <xdr:nvSpPr>
        <xdr:cNvPr id="16" name="TextBox 42"/>
        <xdr:cNvSpPr txBox="1">
          <a:spLocks noChangeArrowheads="1"/>
        </xdr:cNvSpPr>
      </xdr:nvSpPr>
      <xdr:spPr>
        <a:xfrm>
          <a:off x="257175" y="37004625"/>
          <a:ext cx="6667500" cy="0"/>
        </a:xfrm>
        <a:prstGeom prst="rect">
          <a:avLst/>
        </a:prstGeom>
        <a:noFill/>
        <a:ln w="9525" cmpd="sng">
          <a:noFill/>
        </a:ln>
      </xdr:spPr>
      <xdr:txBody>
        <a:bodyPr vertOverflow="clip" wrap="square"/>
        <a:p>
          <a:pPr algn="just">
            <a:defRPr/>
          </a:pPr>
          <a:r>
            <a:rPr lang="en-US" cap="none" sz="1200" b="0" i="0" u="none" baseline="0"/>
            <a:t>The Group's real property and resort segment continued to perform well for the current financial year to date with a pre-tax profit contribution of RM17.8 million attributable to profit recognised on properties sold in the Group's projects. The manufacturing and internet-related venture segments also registered improved profitability although there was a marginal drop in profit for the engineering and trading segment. The current year loss was due mainly to provision made for diminution in value of quoted securities and losses from disposals of quoted investments.</a:t>
          </a:r>
        </a:p>
      </xdr:txBody>
    </xdr:sp>
    <xdr:clientData/>
  </xdr:twoCellAnchor>
  <xdr:twoCellAnchor>
    <xdr:from>
      <xdr:col>1</xdr:col>
      <xdr:colOff>9525</xdr:colOff>
      <xdr:row>185</xdr:row>
      <xdr:rowOff>0</xdr:rowOff>
    </xdr:from>
    <xdr:to>
      <xdr:col>10</xdr:col>
      <xdr:colOff>781050</xdr:colOff>
      <xdr:row>185</xdr:row>
      <xdr:rowOff>0</xdr:rowOff>
    </xdr:to>
    <xdr:sp>
      <xdr:nvSpPr>
        <xdr:cNvPr id="17" name="TextBox 43"/>
        <xdr:cNvSpPr txBox="1">
          <a:spLocks noChangeArrowheads="1"/>
        </xdr:cNvSpPr>
      </xdr:nvSpPr>
      <xdr:spPr>
        <a:xfrm>
          <a:off x="257175" y="37004625"/>
          <a:ext cx="6667500" cy="0"/>
        </a:xfrm>
        <a:prstGeom prst="rect">
          <a:avLst/>
        </a:prstGeom>
        <a:noFill/>
        <a:ln w="9525" cmpd="sng">
          <a:noFill/>
        </a:ln>
      </xdr:spPr>
      <xdr:txBody>
        <a:bodyPr vertOverflow="clip" wrap="square"/>
        <a:p>
          <a:pPr algn="l">
            <a:defRPr/>
          </a:pPr>
          <a:r>
            <a:rPr lang="en-US" cap="none" sz="1200" b="0" i="0" u="none" baseline="0"/>
            <a:t>The Group's operating performance is generally expected to improve in the coming months with the real property and resort development remaining as the key earnings driver.</a:t>
          </a:r>
        </a:p>
      </xdr:txBody>
    </xdr:sp>
    <xdr:clientData/>
  </xdr:twoCellAnchor>
  <xdr:twoCellAnchor>
    <xdr:from>
      <xdr:col>1</xdr:col>
      <xdr:colOff>9525</xdr:colOff>
      <xdr:row>188</xdr:row>
      <xdr:rowOff>0</xdr:rowOff>
    </xdr:from>
    <xdr:to>
      <xdr:col>11</xdr:col>
      <xdr:colOff>0</xdr:colOff>
      <xdr:row>188</xdr:row>
      <xdr:rowOff>0</xdr:rowOff>
    </xdr:to>
    <xdr:sp>
      <xdr:nvSpPr>
        <xdr:cNvPr id="18" name="TextBox 44"/>
        <xdr:cNvSpPr txBox="1">
          <a:spLocks noChangeArrowheads="1"/>
        </xdr:cNvSpPr>
      </xdr:nvSpPr>
      <xdr:spPr>
        <a:xfrm>
          <a:off x="257175" y="37604700"/>
          <a:ext cx="6667500" cy="0"/>
        </a:xfrm>
        <a:prstGeom prst="rect">
          <a:avLst/>
        </a:prstGeom>
        <a:noFill/>
        <a:ln w="9525" cmpd="sng">
          <a:noFill/>
        </a:ln>
      </xdr:spPr>
      <xdr:txBody>
        <a:bodyPr vertOverflow="clip" wrap="square"/>
        <a:p>
          <a:pPr algn="l">
            <a:defRPr/>
          </a:pPr>
          <a:r>
            <a:rPr lang="en-US" cap="none" sz="1200" b="0" i="0" u="none" baseline="0"/>
            <a:t>Further to the Memorandum of Understanding ("MOU") dated 18 August 2001 between the Company and the People's Government of the County of Songming ("Local Government"), Cumming City in the Province of Hunan, People's Republic of China for the proposed investment in the development of  a golf and country resort, the Company had on 8 June 2002 entered into an investment accord ("Investment Accord") with the Local Government as announced on 12 June 2002. In accordance with the Investment Accord, the parties concerned shall continue to negotiate on the relevant terms and conditions in relation to the formal Right of Land Use Agreement. However, the terms and conditions have not been concluded to date.
</a:t>
          </a:r>
        </a:p>
      </xdr:txBody>
    </xdr:sp>
    <xdr:clientData/>
  </xdr:twoCellAnchor>
  <xdr:twoCellAnchor>
    <xdr:from>
      <xdr:col>1</xdr:col>
      <xdr:colOff>238125</xdr:colOff>
      <xdr:row>162</xdr:row>
      <xdr:rowOff>0</xdr:rowOff>
    </xdr:from>
    <xdr:to>
      <xdr:col>10</xdr:col>
      <xdr:colOff>781050</xdr:colOff>
      <xdr:row>162</xdr:row>
      <xdr:rowOff>0</xdr:rowOff>
    </xdr:to>
    <xdr:sp>
      <xdr:nvSpPr>
        <xdr:cNvPr id="19" name="TextBox 45"/>
        <xdr:cNvSpPr txBox="1">
          <a:spLocks noChangeArrowheads="1"/>
        </xdr:cNvSpPr>
      </xdr:nvSpPr>
      <xdr:spPr>
        <a:xfrm>
          <a:off x="485775" y="32404050"/>
          <a:ext cx="6438900" cy="0"/>
        </a:xfrm>
        <a:prstGeom prst="rect">
          <a:avLst/>
        </a:prstGeom>
        <a:noFill/>
        <a:ln w="9525" cmpd="sng">
          <a:noFill/>
        </a:ln>
      </xdr:spPr>
      <xdr:txBody>
        <a:bodyPr vertOverflow="clip" wrap="square"/>
        <a:p>
          <a:pPr algn="just">
            <a:defRPr/>
          </a:pPr>
          <a:r>
            <a:rPr lang="en-US" cap="none" sz="1200" b="0" i="0" u="none" baseline="0"/>
            <a:t>On 8 August 2002, Dijaya Land Sdn Bhd acquired 2 ordinary shares of RM1.00 each representing 100% of the issued and paid-up share capital of Affluent Heritage Sdn Bhd for a cash consideration of RM2.00.
 </a:t>
          </a:r>
        </a:p>
      </xdr:txBody>
    </xdr:sp>
    <xdr:clientData/>
  </xdr:twoCellAnchor>
  <xdr:oneCellAnchor>
    <xdr:from>
      <xdr:col>2</xdr:col>
      <xdr:colOff>619125</xdr:colOff>
      <xdr:row>33</xdr:row>
      <xdr:rowOff>66675</xdr:rowOff>
    </xdr:from>
    <xdr:ext cx="76200" cy="200025"/>
    <xdr:sp>
      <xdr:nvSpPr>
        <xdr:cNvPr id="20" name="TextBox 46"/>
        <xdr:cNvSpPr txBox="1">
          <a:spLocks noChangeArrowheads="1"/>
        </xdr:cNvSpPr>
      </xdr:nvSpPr>
      <xdr:spPr>
        <a:xfrm>
          <a:off x="1114425" y="666750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I47"/>
  <sheetViews>
    <sheetView view="pageBreakPreview" zoomScaleSheetLayoutView="100" workbookViewId="0" topLeftCell="A1">
      <selection activeCell="A1" sqref="A1"/>
    </sheetView>
  </sheetViews>
  <sheetFormatPr defaultColWidth="9.140625" defaultRowHeight="12.75"/>
  <cols>
    <col min="1" max="1" width="9.140625" style="2" customWidth="1"/>
    <col min="2" max="2" width="40.7109375" style="2" customWidth="1"/>
    <col min="3" max="3" width="4.7109375" style="2" customWidth="1"/>
    <col min="4" max="5" width="13.7109375" style="2" customWidth="1"/>
    <col min="6" max="6" width="1.7109375" style="2" customWidth="1"/>
    <col min="7" max="8" width="13.7109375" style="2" customWidth="1"/>
    <col min="9" max="16384" width="9.140625" style="2" customWidth="1"/>
  </cols>
  <sheetData>
    <row r="1" spans="2:8" ht="15.75">
      <c r="B1" s="75" t="s">
        <v>191</v>
      </c>
      <c r="C1" s="75"/>
      <c r="D1" s="75"/>
      <c r="E1" s="75"/>
      <c r="F1" s="75"/>
      <c r="G1" s="75"/>
      <c r="H1" s="75"/>
    </row>
    <row r="2" spans="2:3" ht="16.5">
      <c r="B2" s="1" t="s">
        <v>207</v>
      </c>
      <c r="C2" s="73"/>
    </row>
    <row r="3" spans="2:3" ht="15.75">
      <c r="B3" s="150" t="s">
        <v>95</v>
      </c>
      <c r="C3" s="74"/>
    </row>
    <row r="4" spans="2:3" ht="15.75">
      <c r="B4" s="76"/>
      <c r="C4" s="76"/>
    </row>
    <row r="5" spans="2:8" ht="15.75">
      <c r="B5" s="75" t="s">
        <v>128</v>
      </c>
      <c r="C5" s="75"/>
      <c r="D5" s="75"/>
      <c r="E5" s="75"/>
      <c r="F5" s="75"/>
      <c r="G5" s="75"/>
      <c r="H5" s="75"/>
    </row>
    <row r="6" spans="2:8" ht="15.75">
      <c r="B6" s="1"/>
      <c r="C6" s="1"/>
      <c r="D6" s="167" t="s">
        <v>38</v>
      </c>
      <c r="E6" s="167"/>
      <c r="F6" s="126"/>
      <c r="G6" s="167" t="s">
        <v>107</v>
      </c>
      <c r="H6" s="167"/>
    </row>
    <row r="7" spans="3:8" ht="38.25">
      <c r="C7" s="114" t="s">
        <v>138</v>
      </c>
      <c r="D7" s="103" t="s">
        <v>126</v>
      </c>
      <c r="E7" s="101" t="s">
        <v>127</v>
      </c>
      <c r="F7" s="105"/>
      <c r="G7" s="103" t="s">
        <v>187</v>
      </c>
      <c r="H7" s="101" t="s">
        <v>186</v>
      </c>
    </row>
    <row r="8" spans="4:8" ht="15.75">
      <c r="D8" s="102" t="s">
        <v>193</v>
      </c>
      <c r="E8" s="102" t="s">
        <v>194</v>
      </c>
      <c r="F8" s="105"/>
      <c r="G8" s="102" t="s">
        <v>193</v>
      </c>
      <c r="H8" s="102" t="s">
        <v>194</v>
      </c>
    </row>
    <row r="9" spans="4:8" ht="15.75">
      <c r="D9" s="104" t="s">
        <v>0</v>
      </c>
      <c r="E9" s="81" t="s">
        <v>0</v>
      </c>
      <c r="F9" s="105"/>
      <c r="G9" s="104" t="s">
        <v>0</v>
      </c>
      <c r="H9" s="81" t="s">
        <v>0</v>
      </c>
    </row>
    <row r="10" spans="4:8" ht="15.75">
      <c r="D10" s="48"/>
      <c r="E10" s="48"/>
      <c r="F10" s="48"/>
      <c r="G10" s="48"/>
      <c r="H10" s="48"/>
    </row>
    <row r="11" spans="2:8" ht="16.5">
      <c r="B11" s="2" t="s">
        <v>52</v>
      </c>
      <c r="C11" s="133"/>
      <c r="D11" s="57">
        <v>30011</v>
      </c>
      <c r="E11" s="28">
        <v>45701</v>
      </c>
      <c r="F11" s="28"/>
      <c r="G11" s="57">
        <v>123863</v>
      </c>
      <c r="H11" s="28">
        <v>154436</v>
      </c>
    </row>
    <row r="12" spans="2:8" ht="16.5">
      <c r="B12" s="2" t="s">
        <v>129</v>
      </c>
      <c r="C12" s="133"/>
      <c r="D12" s="60">
        <v>-19953</v>
      </c>
      <c r="E12" s="31">
        <v>-34297</v>
      </c>
      <c r="F12" s="31"/>
      <c r="G12" s="60">
        <v>-84374</v>
      </c>
      <c r="H12" s="31">
        <v>-114506</v>
      </c>
    </row>
    <row r="13" spans="3:8" ht="16.5">
      <c r="C13" s="133"/>
      <c r="D13" s="60"/>
      <c r="E13" s="31"/>
      <c r="F13" s="31"/>
      <c r="G13" s="60"/>
      <c r="H13" s="31"/>
    </row>
    <row r="14" spans="2:9" ht="16.5">
      <c r="B14" s="2" t="s">
        <v>130</v>
      </c>
      <c r="C14" s="133"/>
      <c r="D14" s="61">
        <f>SUM(D11:D12)</f>
        <v>10058</v>
      </c>
      <c r="E14" s="29">
        <f>SUM(E11:E12)</f>
        <v>11404</v>
      </c>
      <c r="F14" s="31"/>
      <c r="G14" s="61">
        <f>SUM(G11:G12)</f>
        <v>39489</v>
      </c>
      <c r="H14" s="29">
        <f>SUM(H11:H12)</f>
        <v>39930</v>
      </c>
      <c r="I14" s="9"/>
    </row>
    <row r="15" spans="2:9" ht="16.5">
      <c r="B15" s="2" t="s">
        <v>86</v>
      </c>
      <c r="C15" s="133"/>
      <c r="D15" s="60">
        <f>3169+1984</f>
        <v>5153</v>
      </c>
      <c r="E15" s="31">
        <v>3338</v>
      </c>
      <c r="F15" s="31"/>
      <c r="G15" s="60">
        <f>12215+1984</f>
        <v>14199</v>
      </c>
      <c r="H15" s="31">
        <v>33262</v>
      </c>
      <c r="I15" s="9"/>
    </row>
    <row r="16" spans="2:9" ht="16.5">
      <c r="B16" s="2" t="s">
        <v>131</v>
      </c>
      <c r="C16" s="133"/>
      <c r="D16" s="60">
        <v>-17686</v>
      </c>
      <c r="E16" s="31">
        <v>-33590</v>
      </c>
      <c r="F16" s="31"/>
      <c r="G16" s="60">
        <v>-42517</v>
      </c>
      <c r="H16" s="31">
        <v>-109282</v>
      </c>
      <c r="I16" s="9"/>
    </row>
    <row r="17" spans="3:9" ht="16.5">
      <c r="C17" s="133"/>
      <c r="D17" s="60"/>
      <c r="E17" s="31"/>
      <c r="F17" s="31"/>
      <c r="G17" s="60"/>
      <c r="H17" s="31"/>
      <c r="I17" s="9"/>
    </row>
    <row r="18" spans="2:9" ht="16.5">
      <c r="B18" s="2" t="s">
        <v>247</v>
      </c>
      <c r="C18" s="133">
        <v>8</v>
      </c>
      <c r="D18" s="61">
        <f>SUM(D14:D16)</f>
        <v>-2475</v>
      </c>
      <c r="E18" s="29">
        <f>SUM(E14:E16)</f>
        <v>-18848</v>
      </c>
      <c r="F18" s="31"/>
      <c r="G18" s="61">
        <f>SUM(G14:G16)</f>
        <v>11171</v>
      </c>
      <c r="H18" s="29">
        <f>SUM(H14:H16)</f>
        <v>-36090</v>
      </c>
      <c r="I18" s="9"/>
    </row>
    <row r="19" spans="2:8" ht="16.5">
      <c r="B19" s="2" t="s">
        <v>65</v>
      </c>
      <c r="C19" s="133"/>
      <c r="D19" s="57">
        <v>-1327</v>
      </c>
      <c r="E19" s="28">
        <v>-2283</v>
      </c>
      <c r="F19" s="28"/>
      <c r="G19" s="57">
        <v>-4931</v>
      </c>
      <c r="H19" s="28">
        <v>-8443</v>
      </c>
    </row>
    <row r="20" spans="2:8" ht="16.5">
      <c r="B20" s="2" t="s">
        <v>63</v>
      </c>
      <c r="C20" s="133"/>
      <c r="D20" s="60">
        <v>712</v>
      </c>
      <c r="E20" s="31">
        <v>718</v>
      </c>
      <c r="F20" s="31"/>
      <c r="G20" s="60">
        <v>1590</v>
      </c>
      <c r="H20" s="31">
        <v>2041</v>
      </c>
    </row>
    <row r="21" spans="3:8" ht="16.5">
      <c r="C21" s="133"/>
      <c r="D21" s="60"/>
      <c r="E21" s="31"/>
      <c r="F21" s="31"/>
      <c r="G21" s="60"/>
      <c r="H21" s="31"/>
    </row>
    <row r="22" spans="2:9" ht="16.5">
      <c r="B22" s="2" t="s">
        <v>248</v>
      </c>
      <c r="C22" s="133"/>
      <c r="D22" s="61">
        <f>SUM(D18:D20)</f>
        <v>-3090</v>
      </c>
      <c r="E22" s="29">
        <f>SUM(E18:E20)</f>
        <v>-20413</v>
      </c>
      <c r="F22" s="31"/>
      <c r="G22" s="61">
        <f>SUM(G18:G20)</f>
        <v>7830</v>
      </c>
      <c r="H22" s="29">
        <f>SUM(H18:H20)</f>
        <v>-42492</v>
      </c>
      <c r="I22" s="9"/>
    </row>
    <row r="23" spans="2:8" ht="16.5">
      <c r="B23" s="2" t="s">
        <v>5</v>
      </c>
      <c r="C23" s="133">
        <v>18</v>
      </c>
      <c r="D23" s="60">
        <v>-1449</v>
      </c>
      <c r="E23" s="31">
        <v>-3407</v>
      </c>
      <c r="F23" s="31"/>
      <c r="G23" s="60">
        <v>-4432</v>
      </c>
      <c r="H23" s="31">
        <v>-7986</v>
      </c>
    </row>
    <row r="24" spans="2:8" ht="16.5">
      <c r="B24" s="45" t="s">
        <v>132</v>
      </c>
      <c r="C24" s="137"/>
      <c r="D24" s="106">
        <v>-1250</v>
      </c>
      <c r="E24" s="107">
        <v>-3206</v>
      </c>
      <c r="F24" s="31"/>
      <c r="G24" s="106">
        <v>-3987</v>
      </c>
      <c r="H24" s="107">
        <v>-7414</v>
      </c>
    </row>
    <row r="25" spans="2:8" ht="16.5">
      <c r="B25" s="45" t="s">
        <v>133</v>
      </c>
      <c r="C25" s="137"/>
      <c r="D25" s="108">
        <v>-199</v>
      </c>
      <c r="E25" s="109">
        <v>-201</v>
      </c>
      <c r="F25" s="31"/>
      <c r="G25" s="108">
        <v>-445</v>
      </c>
      <c r="H25" s="109">
        <v>-572</v>
      </c>
    </row>
    <row r="26" spans="3:8" ht="16.5">
      <c r="C26" s="133"/>
      <c r="D26" s="60"/>
      <c r="E26" s="31"/>
      <c r="F26" s="31"/>
      <c r="G26" s="60"/>
      <c r="H26" s="31"/>
    </row>
    <row r="27" spans="2:8" ht="16.5">
      <c r="B27" s="2" t="s">
        <v>249</v>
      </c>
      <c r="C27" s="133"/>
      <c r="D27" s="61">
        <f>SUM(D22:D23)</f>
        <v>-4539</v>
      </c>
      <c r="E27" s="29">
        <f>SUM(E22:E23)</f>
        <v>-23820</v>
      </c>
      <c r="F27" s="31"/>
      <c r="G27" s="61">
        <f>SUM(G22:G23)</f>
        <v>3398</v>
      </c>
      <c r="H27" s="29">
        <f>SUM(H22:H23)</f>
        <v>-50478</v>
      </c>
    </row>
    <row r="28" spans="2:8" ht="16.5">
      <c r="B28" s="2" t="s">
        <v>66</v>
      </c>
      <c r="C28" s="133"/>
      <c r="D28" s="60">
        <v>-81</v>
      </c>
      <c r="E28" s="31">
        <v>-663</v>
      </c>
      <c r="F28" s="31"/>
      <c r="G28" s="60">
        <v>247</v>
      </c>
      <c r="H28" s="31">
        <v>-1610</v>
      </c>
    </row>
    <row r="29" spans="2:8" ht="23.25" customHeight="1" thickBot="1">
      <c r="B29" s="110" t="s">
        <v>250</v>
      </c>
      <c r="C29" s="138"/>
      <c r="D29" s="58">
        <f>SUM(D27:D28)</f>
        <v>-4620</v>
      </c>
      <c r="E29" s="59">
        <f>SUM(E27:E28)</f>
        <v>-24483</v>
      </c>
      <c r="F29" s="31"/>
      <c r="G29" s="58">
        <f>SUM(G27:G28)</f>
        <v>3645</v>
      </c>
      <c r="H29" s="59">
        <f>SUM(H27:H28)</f>
        <v>-52088</v>
      </c>
    </row>
    <row r="30" spans="2:8" ht="16.5">
      <c r="B30" s="47"/>
      <c r="C30" s="139"/>
      <c r="D30" s="51"/>
      <c r="E30" s="19"/>
      <c r="F30" s="19"/>
      <c r="G30" s="51"/>
      <c r="H30" s="19"/>
    </row>
    <row r="31" spans="2:8" ht="16.5">
      <c r="B31" s="3" t="s">
        <v>135</v>
      </c>
      <c r="C31" s="140"/>
      <c r="E31" s="48"/>
      <c r="F31" s="48"/>
      <c r="G31" s="53"/>
      <c r="H31" s="54"/>
    </row>
    <row r="32" spans="1:8" ht="16.5">
      <c r="A32" s="3"/>
      <c r="B32" s="3" t="s">
        <v>136</v>
      </c>
      <c r="C32" s="140">
        <v>26</v>
      </c>
      <c r="D32" s="55">
        <f>(D29/259525.583)*100</f>
        <v>-1.7801713212989871</v>
      </c>
      <c r="E32" s="56">
        <f>(E29/259525.583)*100</f>
        <v>-9.433752047481192</v>
      </c>
      <c r="F32" s="56"/>
      <c r="G32" s="55">
        <f>(G29/259525.583)*100</f>
        <v>1.4044858151806945</v>
      </c>
      <c r="H32" s="56">
        <f>(H29/259525.583)*100</f>
        <v>-20.07046835147655</v>
      </c>
    </row>
    <row r="33" spans="1:8" ht="17.25" thickBot="1">
      <c r="A33" s="3"/>
      <c r="B33" s="3" t="s">
        <v>137</v>
      </c>
      <c r="C33" s="140">
        <v>26</v>
      </c>
      <c r="D33" s="112">
        <v>0</v>
      </c>
      <c r="E33" s="113">
        <v>0</v>
      </c>
      <c r="F33" s="56"/>
      <c r="G33" s="112">
        <v>0</v>
      </c>
      <c r="H33" s="113">
        <v>0</v>
      </c>
    </row>
    <row r="34" spans="1:3" ht="15.75">
      <c r="A34" s="3"/>
      <c r="B34" s="50"/>
      <c r="C34" s="50"/>
    </row>
    <row r="35" spans="2:8" s="1" customFormat="1" ht="15.75" customHeight="1">
      <c r="B35" s="169" t="s">
        <v>182</v>
      </c>
      <c r="C35" s="169"/>
      <c r="D35" s="169"/>
      <c r="E35" s="169"/>
      <c r="F35" s="169"/>
      <c r="G35" s="169"/>
      <c r="H35" s="169"/>
    </row>
    <row r="36" spans="2:8" ht="15.75">
      <c r="B36" s="169"/>
      <c r="C36" s="169"/>
      <c r="D36" s="169"/>
      <c r="E36" s="169"/>
      <c r="F36" s="169"/>
      <c r="G36" s="169"/>
      <c r="H36" s="169"/>
    </row>
    <row r="37" spans="2:8" ht="15.75">
      <c r="B37" s="120"/>
      <c r="C37" s="120"/>
      <c r="D37" s="120"/>
      <c r="E37" s="120"/>
      <c r="F37" s="120"/>
      <c r="G37" s="120"/>
      <c r="H37" s="120"/>
    </row>
    <row r="38" spans="2:8" ht="15.75">
      <c r="B38" s="120"/>
      <c r="C38" s="120"/>
      <c r="D38" s="120"/>
      <c r="E38" s="120"/>
      <c r="F38" s="120"/>
      <c r="G38" s="120"/>
      <c r="H38" s="120"/>
    </row>
    <row r="39" spans="2:8" ht="15.75">
      <c r="B39" s="111"/>
      <c r="C39" s="111"/>
      <c r="D39" s="111"/>
      <c r="E39" s="111"/>
      <c r="F39" s="111"/>
      <c r="G39" s="111"/>
      <c r="H39" s="111"/>
    </row>
    <row r="40" spans="2:8" ht="16.5">
      <c r="B40" s="73"/>
      <c r="C40" s="73"/>
      <c r="D40" s="133"/>
      <c r="E40" s="133"/>
      <c r="F40" s="133"/>
      <c r="G40" s="133"/>
      <c r="H40" s="133"/>
    </row>
    <row r="41" spans="2:8" ht="16.5">
      <c r="B41" s="133"/>
      <c r="C41" s="133"/>
      <c r="D41" s="168"/>
      <c r="E41" s="168"/>
      <c r="F41" s="151"/>
      <c r="G41" s="168"/>
      <c r="H41" s="168"/>
    </row>
    <row r="42" spans="2:8" ht="16.5">
      <c r="B42" s="133"/>
      <c r="C42" s="133"/>
      <c r="D42" s="152"/>
      <c r="E42" s="152"/>
      <c r="F42" s="153"/>
      <c r="G42" s="152"/>
      <c r="H42" s="152"/>
    </row>
    <row r="43" spans="2:8" ht="16.5">
      <c r="B43" s="133"/>
      <c r="C43" s="133"/>
      <c r="D43" s="154"/>
      <c r="E43" s="154"/>
      <c r="F43" s="151"/>
      <c r="G43" s="154"/>
      <c r="H43" s="154"/>
    </row>
    <row r="44" spans="2:8" ht="16.5">
      <c r="B44" s="133"/>
      <c r="C44" s="133"/>
      <c r="D44" s="133"/>
      <c r="E44" s="133"/>
      <c r="F44" s="133"/>
      <c r="G44" s="133"/>
      <c r="H44" s="133"/>
    </row>
    <row r="45" spans="2:8" ht="16.5">
      <c r="B45" s="133"/>
      <c r="C45" s="133"/>
      <c r="D45" s="155"/>
      <c r="E45" s="155"/>
      <c r="F45" s="133"/>
      <c r="G45" s="155"/>
      <c r="H45" s="155"/>
    </row>
    <row r="46" spans="2:8" ht="16.5">
      <c r="B46" s="133"/>
      <c r="C46" s="133"/>
      <c r="D46" s="156"/>
      <c r="E46" s="156"/>
      <c r="F46" s="133"/>
      <c r="G46" s="157"/>
      <c r="H46" s="156"/>
    </row>
    <row r="47" spans="2:8" ht="16.5">
      <c r="B47" s="133"/>
      <c r="C47" s="133"/>
      <c r="D47" s="155"/>
      <c r="E47" s="155"/>
      <c r="F47" s="133"/>
      <c r="G47" s="155"/>
      <c r="H47" s="155"/>
    </row>
  </sheetData>
  <mergeCells count="5">
    <mergeCell ref="D6:E6"/>
    <mergeCell ref="G6:H6"/>
    <mergeCell ref="D41:E41"/>
    <mergeCell ref="G41:H41"/>
    <mergeCell ref="B35:H36"/>
  </mergeCells>
  <printOptions/>
  <pageMargins left="0.5" right="0" top="1" bottom="0.5" header="0.25" footer="0.25"/>
  <pageSetup horizontalDpi="300" verticalDpi="300" orientation="portrait" paperSize="9" scale="95" r:id="rId1"/>
  <headerFooter alignWithMargins="0">
    <oddFooter>&amp;R&amp;"Arial Narrow,Regular"1</oddFooter>
  </headerFooter>
</worksheet>
</file>

<file path=xl/worksheets/sheet2.xml><?xml version="1.0" encoding="utf-8"?>
<worksheet xmlns="http://schemas.openxmlformats.org/spreadsheetml/2006/main" xmlns:r="http://schemas.openxmlformats.org/officeDocument/2006/relationships">
  <dimension ref="B1:I61"/>
  <sheetViews>
    <sheetView view="pageBreakPreview" zoomScaleSheetLayoutView="100" workbookViewId="0" topLeftCell="A52">
      <selection activeCell="B52" sqref="B52"/>
    </sheetView>
  </sheetViews>
  <sheetFormatPr defaultColWidth="9.140625" defaultRowHeight="12.75"/>
  <cols>
    <col min="1" max="1" width="9.140625" style="2" customWidth="1"/>
    <col min="2" max="2" width="60.7109375" style="2" customWidth="1"/>
    <col min="3" max="3" width="4.7109375" style="2" customWidth="1"/>
    <col min="4" max="4" width="14.7109375" style="1" customWidth="1"/>
    <col min="5" max="5" width="1.7109375" style="2" customWidth="1"/>
    <col min="6" max="6" width="14.7109375" style="2" customWidth="1"/>
    <col min="7" max="7" width="4.7109375" style="2" customWidth="1"/>
    <col min="8" max="16384" width="9.140625" style="2" customWidth="1"/>
  </cols>
  <sheetData>
    <row r="1" spans="2:6" ht="15.75">
      <c r="B1" s="75" t="s">
        <v>191</v>
      </c>
      <c r="C1" s="75"/>
      <c r="D1" s="75"/>
      <c r="E1" s="75"/>
      <c r="F1" s="75"/>
    </row>
    <row r="2" spans="2:3" ht="16.5">
      <c r="B2" s="1" t="s">
        <v>207</v>
      </c>
      <c r="C2" s="73"/>
    </row>
    <row r="3" spans="2:3" ht="15.75">
      <c r="B3" s="150" t="s">
        <v>95</v>
      </c>
      <c r="C3" s="74"/>
    </row>
    <row r="4" spans="2:3" ht="15.75">
      <c r="B4" s="126"/>
      <c r="C4" s="126"/>
    </row>
    <row r="5" spans="2:6" ht="15.75">
      <c r="B5" s="1" t="s">
        <v>96</v>
      </c>
      <c r="C5" s="1"/>
      <c r="D5" s="79"/>
      <c r="E5" s="79"/>
      <c r="F5" s="79"/>
    </row>
    <row r="6" spans="4:6" ht="15.75">
      <c r="D6" s="121" t="s">
        <v>139</v>
      </c>
      <c r="E6" s="122"/>
      <c r="F6" s="121" t="s">
        <v>140</v>
      </c>
    </row>
    <row r="7" spans="3:6" ht="15.75">
      <c r="C7" s="1" t="s">
        <v>138</v>
      </c>
      <c r="D7" s="123">
        <v>37894</v>
      </c>
      <c r="E7" s="122"/>
      <c r="F7" s="124" t="s">
        <v>97</v>
      </c>
    </row>
    <row r="8" spans="4:6" ht="15.75">
      <c r="D8" s="121" t="s">
        <v>0</v>
      </c>
      <c r="E8" s="122"/>
      <c r="F8" s="121" t="s">
        <v>0</v>
      </c>
    </row>
    <row r="9" spans="2:6" ht="16.5">
      <c r="B9" s="1" t="s">
        <v>142</v>
      </c>
      <c r="C9" s="133"/>
      <c r="D9" s="81"/>
      <c r="E9" s="80"/>
      <c r="F9" s="81"/>
    </row>
    <row r="10" spans="2:6" ht="16.5">
      <c r="B10" s="35" t="s">
        <v>143</v>
      </c>
      <c r="C10" s="133">
        <v>9</v>
      </c>
      <c r="D10" s="32">
        <v>255534</v>
      </c>
      <c r="E10" s="11"/>
      <c r="F10" s="11">
        <v>258565</v>
      </c>
    </row>
    <row r="11" spans="2:6" ht="16.5">
      <c r="B11" s="35" t="s">
        <v>141</v>
      </c>
      <c r="C11" s="73"/>
      <c r="D11" s="32">
        <v>30642</v>
      </c>
      <c r="E11" s="11"/>
      <c r="F11" s="11">
        <v>30642</v>
      </c>
    </row>
    <row r="12" spans="2:6" ht="16.5">
      <c r="B12" s="35" t="s">
        <v>144</v>
      </c>
      <c r="C12" s="73"/>
      <c r="D12" s="34">
        <v>44945</v>
      </c>
      <c r="E12" s="11"/>
      <c r="F12" s="11">
        <v>43972</v>
      </c>
    </row>
    <row r="13" spans="2:6" ht="16.5">
      <c r="B13" s="35" t="s">
        <v>145</v>
      </c>
      <c r="C13" s="73"/>
      <c r="D13" s="34">
        <f>42180+1984</f>
        <v>44164</v>
      </c>
      <c r="E13" s="11"/>
      <c r="F13" s="11">
        <v>42180</v>
      </c>
    </row>
    <row r="14" spans="2:6" ht="16.5">
      <c r="B14" s="35" t="s">
        <v>146</v>
      </c>
      <c r="C14" s="73"/>
      <c r="D14" s="32">
        <v>1847</v>
      </c>
      <c r="E14" s="11"/>
      <c r="F14" s="11">
        <v>1847</v>
      </c>
    </row>
    <row r="15" spans="2:6" ht="16.5">
      <c r="B15" s="35"/>
      <c r="C15" s="73"/>
      <c r="D15" s="32"/>
      <c r="E15" s="11"/>
      <c r="F15" s="11"/>
    </row>
    <row r="16" spans="2:6" ht="16.5">
      <c r="B16" s="35"/>
      <c r="C16" s="73"/>
      <c r="D16" s="49">
        <f>SUM(D10:D14)</f>
        <v>377132</v>
      </c>
      <c r="E16" s="11"/>
      <c r="F16" s="84">
        <f>SUM(F10:F14)</f>
        <v>377206</v>
      </c>
    </row>
    <row r="17" spans="2:6" ht="16.5">
      <c r="B17" s="1"/>
      <c r="C17" s="73"/>
      <c r="D17" s="32"/>
      <c r="E17" s="11"/>
      <c r="F17" s="32"/>
    </row>
    <row r="18" spans="2:6" ht="16.5">
      <c r="B18" s="1" t="s">
        <v>151</v>
      </c>
      <c r="C18" s="73"/>
      <c r="D18" s="32"/>
      <c r="E18" s="11"/>
      <c r="F18" s="11"/>
    </row>
    <row r="19" spans="2:6" ht="16.5">
      <c r="B19" s="35" t="s">
        <v>147</v>
      </c>
      <c r="C19" s="134"/>
      <c r="D19" s="36">
        <v>302463</v>
      </c>
      <c r="E19" s="11"/>
      <c r="F19" s="37">
        <v>392307</v>
      </c>
    </row>
    <row r="20" spans="2:6" ht="16.5">
      <c r="B20" s="35" t="s">
        <v>39</v>
      </c>
      <c r="C20" s="134"/>
      <c r="D20" s="38">
        <v>43509</v>
      </c>
      <c r="E20" s="11"/>
      <c r="F20" s="39">
        <v>53653</v>
      </c>
    </row>
    <row r="21" spans="2:6" ht="16.5">
      <c r="B21" s="35" t="s">
        <v>40</v>
      </c>
      <c r="C21" s="134"/>
      <c r="D21" s="38">
        <v>63022</v>
      </c>
      <c r="E21" s="11"/>
      <c r="F21" s="39">
        <v>52092</v>
      </c>
    </row>
    <row r="22" spans="2:6" ht="16.5">
      <c r="B22" s="35" t="s">
        <v>41</v>
      </c>
      <c r="C22" s="133">
        <v>20</v>
      </c>
      <c r="D22" s="38">
        <v>17952</v>
      </c>
      <c r="E22" s="11"/>
      <c r="F22" s="39">
        <v>25281</v>
      </c>
    </row>
    <row r="23" spans="2:6" ht="16.5">
      <c r="B23" s="35" t="s">
        <v>8</v>
      </c>
      <c r="C23" s="134"/>
      <c r="D23" s="38">
        <v>112321</v>
      </c>
      <c r="E23" s="11"/>
      <c r="F23" s="39">
        <v>46266</v>
      </c>
    </row>
    <row r="24" spans="2:6" ht="16.5">
      <c r="B24" s="35"/>
      <c r="C24" s="134"/>
      <c r="D24" s="38"/>
      <c r="E24" s="11"/>
      <c r="F24" s="39"/>
    </row>
    <row r="25" spans="3:6" ht="15" customHeight="1">
      <c r="C25" s="133"/>
      <c r="D25" s="40">
        <f>SUM(D19:D23)</f>
        <v>539267</v>
      </c>
      <c r="E25" s="11"/>
      <c r="F25" s="41">
        <f>SUM(F19:F23)</f>
        <v>569599</v>
      </c>
    </row>
    <row r="26" spans="2:6" ht="16.5">
      <c r="B26" s="1" t="s">
        <v>152</v>
      </c>
      <c r="C26" s="73"/>
      <c r="D26" s="38"/>
      <c r="E26" s="11"/>
      <c r="F26" s="39"/>
    </row>
    <row r="27" spans="2:6" ht="16.5">
      <c r="B27" s="35" t="s">
        <v>149</v>
      </c>
      <c r="C27" s="134"/>
      <c r="D27" s="127">
        <v>725</v>
      </c>
      <c r="E27" s="11"/>
      <c r="F27" s="39">
        <v>725</v>
      </c>
    </row>
    <row r="28" spans="2:6" ht="16.5">
      <c r="B28" s="35" t="s">
        <v>9</v>
      </c>
      <c r="C28" s="133">
        <v>22</v>
      </c>
      <c r="D28" s="127">
        <v>56460</v>
      </c>
      <c r="E28" s="11"/>
      <c r="F28" s="39">
        <v>103667</v>
      </c>
    </row>
    <row r="29" spans="2:6" ht="16.5">
      <c r="B29" s="35" t="s">
        <v>42</v>
      </c>
      <c r="C29" s="134"/>
      <c r="D29" s="38">
        <v>131333</v>
      </c>
      <c r="E29" s="11"/>
      <c r="F29" s="39">
        <v>132734</v>
      </c>
    </row>
    <row r="30" spans="2:6" ht="16.5">
      <c r="B30" s="35" t="s">
        <v>148</v>
      </c>
      <c r="C30" s="134"/>
      <c r="D30" s="38">
        <v>22999</v>
      </c>
      <c r="E30" s="11"/>
      <c r="F30" s="39">
        <v>13277</v>
      </c>
    </row>
    <row r="31" spans="2:6" ht="16.5">
      <c r="B31" s="35"/>
      <c r="C31" s="134"/>
      <c r="D31" s="38"/>
      <c r="E31" s="11"/>
      <c r="F31" s="39"/>
    </row>
    <row r="32" spans="3:6" ht="16.5">
      <c r="C32" s="133"/>
      <c r="D32" s="40">
        <f>SUM(D27:D30)</f>
        <v>211517</v>
      </c>
      <c r="E32" s="11"/>
      <c r="F32" s="41">
        <f>SUM(F27:F30)</f>
        <v>250403</v>
      </c>
    </row>
    <row r="33" spans="2:6" ht="15.75" customHeight="1">
      <c r="B33" s="1" t="s">
        <v>153</v>
      </c>
      <c r="C33" s="73"/>
      <c r="D33" s="32">
        <f>D25-D32</f>
        <v>327750</v>
      </c>
      <c r="E33" s="11"/>
      <c r="F33" s="11">
        <f>F25-F32</f>
        <v>319196</v>
      </c>
    </row>
    <row r="34" spans="2:6" ht="15.75" customHeight="1">
      <c r="B34" s="1"/>
      <c r="C34" s="73"/>
      <c r="D34" s="32"/>
      <c r="E34" s="11"/>
      <c r="F34" s="11"/>
    </row>
    <row r="35" spans="3:6" ht="23.25" customHeight="1" thickBot="1">
      <c r="C35" s="133"/>
      <c r="D35" s="42">
        <f>SUM(D10:D14)+D33</f>
        <v>704882</v>
      </c>
      <c r="E35" s="11"/>
      <c r="F35" s="116">
        <f>F16+F33</f>
        <v>696402</v>
      </c>
    </row>
    <row r="36" spans="3:6" ht="17.25" thickTop="1">
      <c r="C36" s="133"/>
      <c r="D36" s="32"/>
      <c r="E36" s="11"/>
      <c r="F36" s="11"/>
    </row>
    <row r="37" spans="2:6" ht="16.5">
      <c r="B37" s="1" t="s">
        <v>150</v>
      </c>
      <c r="C37" s="133"/>
      <c r="D37" s="32"/>
      <c r="E37" s="11"/>
      <c r="F37" s="11"/>
    </row>
    <row r="38" spans="2:6" ht="16.5">
      <c r="B38" s="35" t="s">
        <v>10</v>
      </c>
      <c r="C38" s="135"/>
      <c r="D38" s="32">
        <v>259526</v>
      </c>
      <c r="E38" s="11"/>
      <c r="F38" s="11">
        <v>259526</v>
      </c>
    </row>
    <row r="39" spans="2:6" ht="16.5">
      <c r="B39" s="35" t="s">
        <v>11</v>
      </c>
      <c r="C39" s="135"/>
      <c r="D39" s="51">
        <f>178187+1984</f>
        <v>180171</v>
      </c>
      <c r="E39" s="11"/>
      <c r="F39" s="19">
        <v>176697</v>
      </c>
    </row>
    <row r="40" spans="2:6" ht="16.5">
      <c r="B40" s="21"/>
      <c r="C40" s="135"/>
      <c r="D40" s="51"/>
      <c r="E40" s="11"/>
      <c r="F40" s="19"/>
    </row>
    <row r="41" spans="2:6" ht="16.5">
      <c r="B41" s="21"/>
      <c r="C41" s="136"/>
      <c r="D41" s="141">
        <f>SUM(D38:D39)</f>
        <v>439697</v>
      </c>
      <c r="E41" s="11"/>
      <c r="F41" s="146">
        <f>SUM(F38:F39)</f>
        <v>436223</v>
      </c>
    </row>
    <row r="42" spans="2:6" ht="16.5">
      <c r="B42" s="2" t="s">
        <v>12</v>
      </c>
      <c r="C42" s="73"/>
      <c r="D42" s="32">
        <v>60119</v>
      </c>
      <c r="E42" s="11"/>
      <c r="F42" s="11">
        <v>61765</v>
      </c>
    </row>
    <row r="43" spans="2:6" ht="16.5">
      <c r="B43" s="2" t="s">
        <v>155</v>
      </c>
      <c r="C43" s="73"/>
      <c r="D43" s="32">
        <v>13906</v>
      </c>
      <c r="E43" s="11"/>
      <c r="F43" s="11">
        <v>4316</v>
      </c>
    </row>
    <row r="44" spans="3:6" ht="16.5">
      <c r="C44" s="73"/>
      <c r="D44" s="32"/>
      <c r="E44" s="11"/>
      <c r="F44" s="11"/>
    </row>
    <row r="45" spans="3:6" ht="16.5">
      <c r="C45" s="73"/>
      <c r="D45" s="49">
        <f>SUM(D41:D43)</f>
        <v>513722</v>
      </c>
      <c r="E45" s="11"/>
      <c r="F45" s="84">
        <f>SUM(F41:F43)</f>
        <v>502304</v>
      </c>
    </row>
    <row r="46" spans="3:6" ht="16.5">
      <c r="C46" s="73"/>
      <c r="D46" s="32"/>
      <c r="E46" s="11"/>
      <c r="F46" s="11"/>
    </row>
    <row r="47" spans="2:6" ht="16.5">
      <c r="B47" s="1" t="s">
        <v>154</v>
      </c>
      <c r="C47" s="73"/>
      <c r="D47" s="32"/>
      <c r="E47" s="11"/>
      <c r="F47" s="11"/>
    </row>
    <row r="48" spans="2:6" ht="16.5">
      <c r="B48" s="35" t="s">
        <v>156</v>
      </c>
      <c r="C48" s="133">
        <v>22</v>
      </c>
      <c r="D48" s="32">
        <v>10549</v>
      </c>
      <c r="E48" s="11"/>
      <c r="F48" s="11">
        <v>10549</v>
      </c>
    </row>
    <row r="49" spans="2:6" ht="16.5">
      <c r="B49" s="35" t="s">
        <v>157</v>
      </c>
      <c r="C49" s="133"/>
      <c r="D49" s="32">
        <v>81399</v>
      </c>
      <c r="E49" s="11"/>
      <c r="F49" s="11">
        <v>84727</v>
      </c>
    </row>
    <row r="50" spans="2:6" ht="16.5">
      <c r="B50" s="35" t="s">
        <v>160</v>
      </c>
      <c r="C50" s="133"/>
      <c r="D50" s="32">
        <v>4723</v>
      </c>
      <c r="E50" s="11"/>
      <c r="F50" s="11">
        <v>4630</v>
      </c>
    </row>
    <row r="51" spans="2:6" ht="16.5">
      <c r="B51" s="35" t="s">
        <v>158</v>
      </c>
      <c r="C51" s="133"/>
      <c r="D51" s="32">
        <v>27370</v>
      </c>
      <c r="E51" s="11"/>
      <c r="F51" s="11">
        <v>27370</v>
      </c>
    </row>
    <row r="52" spans="2:6" ht="16.5">
      <c r="B52" s="35" t="s">
        <v>159</v>
      </c>
      <c r="C52" s="133"/>
      <c r="D52" s="32">
        <v>67119</v>
      </c>
      <c r="E52" s="11"/>
      <c r="F52" s="11">
        <v>66822</v>
      </c>
    </row>
    <row r="53" spans="3:6" ht="16.5">
      <c r="C53" s="133"/>
      <c r="D53" s="32"/>
      <c r="E53" s="11"/>
      <c r="F53" s="11"/>
    </row>
    <row r="54" spans="3:6" ht="15.75" customHeight="1">
      <c r="C54" s="133"/>
      <c r="D54" s="49">
        <f>SUM(D48:D52)</f>
        <v>191160</v>
      </c>
      <c r="E54" s="11"/>
      <c r="F54" s="84">
        <f>SUM(F48:F52)</f>
        <v>194098</v>
      </c>
    </row>
    <row r="55" spans="3:6" ht="23.25" customHeight="1" thickBot="1">
      <c r="C55" s="133"/>
      <c r="D55" s="117">
        <f>D45+D54</f>
        <v>704882</v>
      </c>
      <c r="E55" s="11"/>
      <c r="F55" s="118">
        <f>F45+F54</f>
        <v>696402</v>
      </c>
    </row>
    <row r="56" spans="4:6" ht="15.75">
      <c r="D56" s="32"/>
      <c r="E56" s="11"/>
      <c r="F56" s="11"/>
    </row>
    <row r="57" spans="2:6" ht="15.75">
      <c r="B57" s="1" t="s">
        <v>188</v>
      </c>
      <c r="C57" s="1"/>
      <c r="D57" s="71">
        <f>D41/D38</f>
        <v>1.6942310211693625</v>
      </c>
      <c r="E57" s="11"/>
      <c r="F57" s="119">
        <f>F41/F38</f>
        <v>1.6808450791057543</v>
      </c>
    </row>
    <row r="58" spans="2:6" ht="15.75">
      <c r="B58" s="1"/>
      <c r="C58" s="1"/>
      <c r="D58" s="71"/>
      <c r="E58" s="11"/>
      <c r="F58" s="71"/>
    </row>
    <row r="59" spans="2:9" ht="15.75" customHeight="1">
      <c r="B59" s="169" t="s">
        <v>182</v>
      </c>
      <c r="C59" s="169"/>
      <c r="D59" s="169"/>
      <c r="E59" s="169"/>
      <c r="F59" s="169"/>
      <c r="G59" s="115"/>
      <c r="H59" s="115"/>
      <c r="I59" s="115"/>
    </row>
    <row r="60" spans="2:9" ht="15.75">
      <c r="B60" s="169"/>
      <c r="C60" s="169"/>
      <c r="D60" s="169"/>
      <c r="E60" s="169"/>
      <c r="F60" s="169"/>
      <c r="G60" s="115"/>
      <c r="H60" s="115"/>
      <c r="I60" s="115"/>
    </row>
    <row r="61" spans="2:3" ht="15.75">
      <c r="B61" s="3"/>
      <c r="C61" s="3"/>
    </row>
  </sheetData>
  <mergeCells count="1">
    <mergeCell ref="B59:F60"/>
  </mergeCells>
  <printOptions/>
  <pageMargins left="0.5" right="0" top="1" bottom="0.5" header="0.25" footer="0.25"/>
  <pageSetup firstPageNumber="2" useFirstPageNumber="1" horizontalDpi="600" verticalDpi="600" orientation="portrait" paperSize="9" scale="95" r:id="rId1"/>
  <headerFooter alignWithMargins="0">
    <oddFooter>&amp;R&amp;"Arial Narrow,Regular"&amp;P</oddFooter>
  </headerFooter>
  <rowBreaks count="1" manualBreakCount="1">
    <brk id="36" min="1" max="5" man="1"/>
  </rowBreaks>
</worksheet>
</file>

<file path=xl/worksheets/sheet3.xml><?xml version="1.0" encoding="utf-8"?>
<worksheet xmlns="http://schemas.openxmlformats.org/spreadsheetml/2006/main" xmlns:r="http://schemas.openxmlformats.org/officeDocument/2006/relationships">
  <dimension ref="B1:AP31"/>
  <sheetViews>
    <sheetView view="pageBreakPreview" zoomScaleSheetLayoutView="100" workbookViewId="0" topLeftCell="A7">
      <selection activeCell="B32" sqref="B32"/>
    </sheetView>
  </sheetViews>
  <sheetFormatPr defaultColWidth="9.140625" defaultRowHeight="15.75" customHeight="1"/>
  <cols>
    <col min="1" max="1" width="3.7109375" style="2" customWidth="1"/>
    <col min="2" max="2" width="28.28125" style="2" customWidth="1"/>
    <col min="3" max="4" width="9.140625" style="2" customWidth="1"/>
    <col min="5" max="9" width="11.7109375" style="2" customWidth="1"/>
    <col min="10" max="16384" width="9.140625" style="2" customWidth="1"/>
  </cols>
  <sheetData>
    <row r="1" spans="2:9" ht="15.75" customHeight="1">
      <c r="B1" s="75" t="s">
        <v>191</v>
      </c>
      <c r="C1" s="75"/>
      <c r="D1" s="75"/>
      <c r="E1" s="75"/>
      <c r="F1" s="75"/>
      <c r="G1" s="75"/>
      <c r="H1" s="75"/>
      <c r="I1" s="75"/>
    </row>
    <row r="2" spans="2:3" ht="15.75" customHeight="1">
      <c r="B2" s="1" t="s">
        <v>207</v>
      </c>
      <c r="C2" s="1"/>
    </row>
    <row r="3" spans="2:3" ht="15.75" customHeight="1">
      <c r="B3" s="150" t="s">
        <v>95</v>
      </c>
      <c r="C3" s="1"/>
    </row>
    <row r="4" ht="15.75" customHeight="1">
      <c r="B4" s="130"/>
    </row>
    <row r="5" spans="2:9" ht="15.75" customHeight="1">
      <c r="B5" s="75" t="s">
        <v>93</v>
      </c>
      <c r="C5" s="75"/>
      <c r="D5" s="75"/>
      <c r="E5" s="75"/>
      <c r="F5" s="75"/>
      <c r="G5" s="75"/>
      <c r="H5" s="75"/>
      <c r="I5" s="75"/>
    </row>
    <row r="6" spans="2:9" ht="15.75" customHeight="1">
      <c r="B6" s="33"/>
      <c r="C6" s="33"/>
      <c r="D6" s="33"/>
      <c r="E6" s="33"/>
      <c r="F6" s="33"/>
      <c r="G6" s="33"/>
      <c r="H6" s="33"/>
      <c r="I6" s="33"/>
    </row>
    <row r="7" spans="5:9" ht="15.75" customHeight="1">
      <c r="E7" s="80"/>
      <c r="G7" s="154" t="s">
        <v>11</v>
      </c>
      <c r="H7" s="147"/>
      <c r="I7" s="80"/>
    </row>
    <row r="8" spans="5:9" ht="15.75" customHeight="1">
      <c r="E8" s="154" t="s">
        <v>189</v>
      </c>
      <c r="F8" s="154" t="s">
        <v>175</v>
      </c>
      <c r="G8" s="154" t="s">
        <v>98</v>
      </c>
      <c r="H8" s="154" t="s">
        <v>85</v>
      </c>
      <c r="I8" s="143"/>
    </row>
    <row r="9" spans="5:9" ht="15.75" customHeight="1">
      <c r="E9" s="154" t="s">
        <v>190</v>
      </c>
      <c r="F9" s="154" t="s">
        <v>176</v>
      </c>
      <c r="G9" s="142" t="s">
        <v>99</v>
      </c>
      <c r="H9" s="154" t="s">
        <v>100</v>
      </c>
      <c r="I9" s="144" t="s">
        <v>67</v>
      </c>
    </row>
    <row r="10" spans="5:9" ht="15.75" customHeight="1">
      <c r="E10" s="154" t="s">
        <v>0</v>
      </c>
      <c r="F10" s="154" t="s">
        <v>0</v>
      </c>
      <c r="G10" s="154" t="s">
        <v>0</v>
      </c>
      <c r="H10" s="154" t="s">
        <v>0</v>
      </c>
      <c r="I10" s="154" t="s">
        <v>0</v>
      </c>
    </row>
    <row r="11" spans="5:8" ht="15.75" customHeight="1">
      <c r="E11" s="48"/>
      <c r="F11" s="48"/>
      <c r="G11" s="48"/>
      <c r="H11" s="48"/>
    </row>
    <row r="12" spans="2:42" ht="15.75" customHeight="1">
      <c r="B12" s="20" t="s">
        <v>195</v>
      </c>
      <c r="E12" s="32">
        <v>259503</v>
      </c>
      <c r="F12" s="51">
        <v>402653</v>
      </c>
      <c r="G12" s="32">
        <v>33857</v>
      </c>
      <c r="H12" s="32">
        <v>-140983</v>
      </c>
      <c r="I12" s="51">
        <f>SUM(E12:H12)</f>
        <v>555030</v>
      </c>
      <c r="J12" s="17"/>
      <c r="K12" s="17"/>
      <c r="L12" s="17"/>
      <c r="M12" s="17"/>
      <c r="N12" s="17"/>
      <c r="O12" s="17"/>
      <c r="P12" s="17"/>
      <c r="Q12" s="17"/>
      <c r="R12" s="17"/>
      <c r="S12" s="17"/>
      <c r="T12" s="17"/>
      <c r="U12" s="17"/>
      <c r="V12" s="17"/>
      <c r="W12" s="17"/>
      <c r="X12" s="17"/>
      <c r="Y12" s="17"/>
      <c r="Z12" s="17"/>
      <c r="AA12" s="17"/>
      <c r="AB12" s="17"/>
      <c r="AC12" s="17"/>
      <c r="AD12" s="17"/>
      <c r="AE12" s="17"/>
      <c r="AF12" s="17"/>
      <c r="AG12" s="17"/>
      <c r="AH12" s="17"/>
      <c r="AI12" s="17"/>
      <c r="AJ12" s="17"/>
      <c r="AK12" s="17"/>
      <c r="AL12" s="17"/>
      <c r="AM12" s="17"/>
      <c r="AN12" s="17"/>
      <c r="AO12" s="17"/>
      <c r="AP12" s="17"/>
    </row>
    <row r="13" spans="2:42" ht="15.75" customHeight="1">
      <c r="B13" s="17" t="s">
        <v>196</v>
      </c>
      <c r="E13" s="11">
        <v>0</v>
      </c>
      <c r="F13" s="11">
        <v>0</v>
      </c>
      <c r="G13" s="11">
        <v>0</v>
      </c>
      <c r="H13" s="11">
        <v>-52088</v>
      </c>
      <c r="I13" s="11">
        <f>SUM(E13:H13)</f>
        <v>-52088</v>
      </c>
      <c r="J13" s="17"/>
      <c r="K13" s="17"/>
      <c r="L13" s="17"/>
      <c r="M13" s="17"/>
      <c r="N13" s="17"/>
      <c r="O13" s="17"/>
      <c r="P13" s="17"/>
      <c r="Q13" s="17"/>
      <c r="R13" s="17"/>
      <c r="S13" s="17"/>
      <c r="T13" s="17"/>
      <c r="U13" s="17"/>
      <c r="V13" s="17"/>
      <c r="W13" s="17"/>
      <c r="X13" s="17"/>
      <c r="Y13" s="17"/>
      <c r="Z13" s="17"/>
      <c r="AA13" s="17"/>
      <c r="AB13" s="17"/>
      <c r="AC13" s="17"/>
      <c r="AD13" s="17"/>
      <c r="AE13" s="17"/>
      <c r="AF13" s="17"/>
      <c r="AG13" s="17"/>
      <c r="AH13" s="17"/>
      <c r="AI13" s="17"/>
      <c r="AJ13" s="17"/>
      <c r="AK13" s="17"/>
      <c r="AL13" s="17"/>
      <c r="AM13" s="17"/>
      <c r="AN13" s="17"/>
      <c r="AO13" s="17"/>
      <c r="AP13" s="17"/>
    </row>
    <row r="14" spans="2:42" ht="15.75" customHeight="1">
      <c r="B14" s="17" t="s">
        <v>197</v>
      </c>
      <c r="E14" s="11">
        <v>23</v>
      </c>
      <c r="F14" s="11">
        <v>1</v>
      </c>
      <c r="G14" s="11">
        <v>0</v>
      </c>
      <c r="H14" s="11">
        <v>0</v>
      </c>
      <c r="I14" s="11">
        <f>SUM(E14:H14)</f>
        <v>24</v>
      </c>
      <c r="J14" s="17"/>
      <c r="K14" s="17"/>
      <c r="L14" s="17"/>
      <c r="M14" s="17"/>
      <c r="N14" s="17"/>
      <c r="O14" s="17"/>
      <c r="P14" s="17"/>
      <c r="Q14" s="17"/>
      <c r="R14" s="17"/>
      <c r="S14" s="17"/>
      <c r="T14" s="17"/>
      <c r="U14" s="17"/>
      <c r="V14" s="17"/>
      <c r="W14" s="17"/>
      <c r="X14" s="17"/>
      <c r="Y14" s="17"/>
      <c r="Z14" s="17"/>
      <c r="AA14" s="17"/>
      <c r="AB14" s="17"/>
      <c r="AC14" s="17"/>
      <c r="AD14" s="17"/>
      <c r="AE14" s="17"/>
      <c r="AF14" s="17"/>
      <c r="AG14" s="17"/>
      <c r="AH14" s="17"/>
      <c r="AI14" s="17"/>
      <c r="AJ14" s="17"/>
      <c r="AK14" s="17"/>
      <c r="AL14" s="17"/>
      <c r="AM14" s="17"/>
      <c r="AN14" s="17"/>
      <c r="AO14" s="17"/>
      <c r="AP14" s="17"/>
    </row>
    <row r="15" spans="2:42" ht="15.75" customHeight="1">
      <c r="B15" s="17" t="s">
        <v>198</v>
      </c>
      <c r="E15" s="11"/>
      <c r="F15" s="11"/>
      <c r="G15" s="11"/>
      <c r="H15" s="11"/>
      <c r="I15" s="11"/>
      <c r="J15" s="17"/>
      <c r="K15" s="17"/>
      <c r="L15" s="17"/>
      <c r="M15" s="17"/>
      <c r="N15" s="17"/>
      <c r="O15" s="17"/>
      <c r="P15" s="17"/>
      <c r="Q15" s="17"/>
      <c r="R15" s="17"/>
      <c r="S15" s="17"/>
      <c r="T15" s="17"/>
      <c r="U15" s="17"/>
      <c r="V15" s="17"/>
      <c r="W15" s="17"/>
      <c r="X15" s="17"/>
      <c r="Y15" s="17"/>
      <c r="Z15" s="17"/>
      <c r="AA15" s="17"/>
      <c r="AB15" s="17"/>
      <c r="AC15" s="17"/>
      <c r="AD15" s="17"/>
      <c r="AE15" s="17"/>
      <c r="AF15" s="17"/>
      <c r="AG15" s="17"/>
      <c r="AH15" s="17"/>
      <c r="AI15" s="17"/>
      <c r="AJ15" s="17"/>
      <c r="AK15" s="17"/>
      <c r="AL15" s="17"/>
      <c r="AM15" s="17"/>
      <c r="AN15" s="17"/>
      <c r="AO15" s="17"/>
      <c r="AP15" s="17"/>
    </row>
    <row r="16" spans="2:42" ht="15.75" customHeight="1">
      <c r="B16" s="50" t="s">
        <v>199</v>
      </c>
      <c r="E16" s="11">
        <v>0</v>
      </c>
      <c r="F16" s="11">
        <v>0</v>
      </c>
      <c r="G16" s="11">
        <v>18927</v>
      </c>
      <c r="H16" s="11">
        <v>0</v>
      </c>
      <c r="I16" s="11">
        <f>SUM(E16:H16)</f>
        <v>18927</v>
      </c>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row>
    <row r="17" spans="2:42" ht="15.75" customHeight="1">
      <c r="B17" s="17" t="s">
        <v>200</v>
      </c>
      <c r="E17" s="11"/>
      <c r="F17" s="11"/>
      <c r="G17" s="11"/>
      <c r="H17" s="11"/>
      <c r="I17" s="11"/>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row>
    <row r="18" spans="2:42" ht="15.75" customHeight="1">
      <c r="B18" s="45" t="s">
        <v>201</v>
      </c>
      <c r="E18" s="11">
        <v>0</v>
      </c>
      <c r="F18" s="11">
        <v>0</v>
      </c>
      <c r="G18" s="11">
        <v>173</v>
      </c>
      <c r="H18" s="11">
        <v>0</v>
      </c>
      <c r="I18" s="11">
        <f>SUM(E18:H18)</f>
        <v>173</v>
      </c>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row>
    <row r="19" spans="2:42" ht="15.75" customHeight="1">
      <c r="B19" s="20"/>
      <c r="E19" s="51"/>
      <c r="F19" s="51"/>
      <c r="G19" s="51"/>
      <c r="H19" s="51"/>
      <c r="I19" s="51"/>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row>
    <row r="20" spans="2:42" ht="15.75" customHeight="1">
      <c r="B20" s="20" t="s">
        <v>203</v>
      </c>
      <c r="E20" s="49">
        <f>SUM(E12:E19)</f>
        <v>259526</v>
      </c>
      <c r="F20" s="49">
        <f>SUM(F12:F19)</f>
        <v>402654</v>
      </c>
      <c r="G20" s="49">
        <f>SUM(G12:G19)</f>
        <v>52957</v>
      </c>
      <c r="H20" s="49">
        <f>SUM(H12:H19)</f>
        <v>-193071</v>
      </c>
      <c r="I20" s="49">
        <f>SUM(I12:I19)</f>
        <v>522066</v>
      </c>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row>
    <row r="21" spans="2:42" ht="15.75" customHeight="1">
      <c r="B21" s="20"/>
      <c r="E21" s="51"/>
      <c r="F21" s="51"/>
      <c r="G21" s="51"/>
      <c r="H21" s="51"/>
      <c r="I21" s="51"/>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row>
    <row r="22" spans="2:42" ht="15.75" customHeight="1">
      <c r="B22" s="20" t="s">
        <v>174</v>
      </c>
      <c r="E22" s="51">
        <v>259526</v>
      </c>
      <c r="F22" s="32">
        <v>402654</v>
      </c>
      <c r="G22" s="51">
        <v>512</v>
      </c>
      <c r="H22" s="51">
        <v>-226469</v>
      </c>
      <c r="I22" s="51">
        <f>SUM(E22:H22)</f>
        <v>436223</v>
      </c>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row>
    <row r="23" spans="2:42" ht="15.75" customHeight="1">
      <c r="B23" s="17" t="s">
        <v>134</v>
      </c>
      <c r="E23" s="19">
        <v>0</v>
      </c>
      <c r="F23" s="19"/>
      <c r="G23" s="19">
        <v>0</v>
      </c>
      <c r="H23" s="19">
        <v>3645</v>
      </c>
      <c r="I23" s="19">
        <f>SUM(E23:H23)</f>
        <v>3645</v>
      </c>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row>
    <row r="24" spans="2:42" ht="15.75" customHeight="1">
      <c r="B24" s="17" t="s">
        <v>237</v>
      </c>
      <c r="E24" s="19"/>
      <c r="F24" s="19"/>
      <c r="G24" s="19"/>
      <c r="H24" s="19"/>
      <c r="I24" s="19"/>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row>
    <row r="25" spans="2:42" ht="15.75" customHeight="1">
      <c r="B25" s="50" t="s">
        <v>238</v>
      </c>
      <c r="E25" s="19"/>
      <c r="F25" s="19"/>
      <c r="G25" s="19">
        <v>-171</v>
      </c>
      <c r="H25" s="19"/>
      <c r="I25" s="19"/>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row>
    <row r="26" spans="2:42" ht="15.75" customHeight="1">
      <c r="B26" s="17"/>
      <c r="E26" s="19"/>
      <c r="F26" s="19"/>
      <c r="G26" s="19"/>
      <c r="H26" s="19"/>
      <c r="I26" s="19"/>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row>
    <row r="27" spans="2:42" ht="15.75" customHeight="1">
      <c r="B27" s="20" t="s">
        <v>202</v>
      </c>
      <c r="E27" s="49">
        <f>SUM(E22:E26)</f>
        <v>259526</v>
      </c>
      <c r="F27" s="49">
        <f>SUM(F22:F26)</f>
        <v>402654</v>
      </c>
      <c r="G27" s="49">
        <f>SUM(G22:G26)</f>
        <v>341</v>
      </c>
      <c r="H27" s="49">
        <f>SUM(H22:H26)</f>
        <v>-222824</v>
      </c>
      <c r="I27" s="49">
        <f>SUM(I22:I26)</f>
        <v>439868</v>
      </c>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row>
    <row r="28" spans="2:42" ht="15.75" customHeight="1">
      <c r="B28" s="20"/>
      <c r="E28" s="51"/>
      <c r="F28" s="51"/>
      <c r="G28" s="51"/>
      <c r="H28" s="51"/>
      <c r="I28" s="51"/>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row>
    <row r="29" spans="2:42" ht="15.75" customHeight="1">
      <c r="B29" s="169" t="s">
        <v>182</v>
      </c>
      <c r="C29" s="169"/>
      <c r="D29" s="169"/>
      <c r="E29" s="169"/>
      <c r="F29" s="169"/>
      <c r="G29" s="169"/>
      <c r="H29" s="169"/>
      <c r="I29" s="169"/>
      <c r="J29" s="120"/>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row>
    <row r="30" spans="2:42" ht="15.75" customHeight="1">
      <c r="B30" s="169"/>
      <c r="C30" s="169"/>
      <c r="D30" s="169"/>
      <c r="E30" s="169"/>
      <c r="F30" s="169"/>
      <c r="G30" s="169"/>
      <c r="H30" s="169"/>
      <c r="I30" s="169"/>
      <c r="J30" s="120"/>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row>
    <row r="31" spans="2:42" ht="15.75" customHeight="1">
      <c r="B31" s="17"/>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row>
  </sheetData>
  <mergeCells count="1">
    <mergeCell ref="B29:I30"/>
  </mergeCells>
  <printOptions/>
  <pageMargins left="0.25" right="0" top="1.25" bottom="0.5" header="0.25" footer="0.25"/>
  <pageSetup firstPageNumber="4" useFirstPageNumber="1" horizontalDpi="300" verticalDpi="300" orientation="portrait" paperSize="9" scale="95" r:id="rId1"/>
  <headerFooter alignWithMargins="0">
    <oddFooter>&amp;R&amp;"Arial Narrow,Regular"&amp;P</oddFooter>
  </headerFooter>
</worksheet>
</file>

<file path=xl/worksheets/sheet4.xml><?xml version="1.0" encoding="utf-8"?>
<worksheet xmlns="http://schemas.openxmlformats.org/spreadsheetml/2006/main" xmlns:r="http://schemas.openxmlformats.org/officeDocument/2006/relationships">
  <dimension ref="A1:Q58"/>
  <sheetViews>
    <sheetView view="pageBreakPreview" zoomScaleSheetLayoutView="100" workbookViewId="0" topLeftCell="A1">
      <selection activeCell="A1" sqref="A1"/>
    </sheetView>
  </sheetViews>
  <sheetFormatPr defaultColWidth="9.140625" defaultRowHeight="15.75" customHeight="1"/>
  <cols>
    <col min="1" max="8" width="9.140625" style="2" customWidth="1"/>
    <col min="9" max="9" width="13.7109375" style="2" customWidth="1"/>
    <col min="10" max="10" width="13.7109375" style="11" customWidth="1"/>
    <col min="11" max="16" width="9.140625" style="2" customWidth="1"/>
    <col min="17" max="17" width="10.28125" style="2" bestFit="1" customWidth="1"/>
    <col min="18" max="16384" width="9.140625" style="2" customWidth="1"/>
  </cols>
  <sheetData>
    <row r="1" spans="1:10" ht="15.75" customHeight="1">
      <c r="A1" s="75" t="s">
        <v>191</v>
      </c>
      <c r="B1" s="75"/>
      <c r="C1" s="75"/>
      <c r="D1" s="75"/>
      <c r="E1" s="75"/>
      <c r="F1" s="75"/>
      <c r="G1" s="75"/>
      <c r="H1" s="75"/>
      <c r="I1" s="75"/>
      <c r="J1" s="75"/>
    </row>
    <row r="2" spans="1:2" ht="15.75" customHeight="1">
      <c r="A2" s="1" t="s">
        <v>207</v>
      </c>
      <c r="B2" s="1"/>
    </row>
    <row r="3" spans="1:2" ht="15.75" customHeight="1">
      <c r="A3" s="150" t="s">
        <v>95</v>
      </c>
      <c r="B3" s="1"/>
    </row>
    <row r="5" spans="1:10" ht="15.75" customHeight="1">
      <c r="A5" s="75" t="s">
        <v>94</v>
      </c>
      <c r="B5" s="75"/>
      <c r="C5" s="75"/>
      <c r="D5" s="75"/>
      <c r="E5" s="75"/>
      <c r="F5" s="75"/>
      <c r="G5" s="75"/>
      <c r="H5" s="75"/>
      <c r="I5" s="75"/>
      <c r="J5" s="75"/>
    </row>
    <row r="6" spans="1:10" ht="15.75" customHeight="1">
      <c r="A6" s="33"/>
      <c r="B6" s="33"/>
      <c r="C6" s="33"/>
      <c r="D6" s="33"/>
      <c r="E6" s="33"/>
      <c r="F6" s="33"/>
      <c r="G6" s="33"/>
      <c r="H6" s="33"/>
      <c r="I6" s="33"/>
      <c r="J6" s="33"/>
    </row>
    <row r="7" spans="9:10" ht="15.75" customHeight="1">
      <c r="I7" s="170" t="s">
        <v>204</v>
      </c>
      <c r="J7" s="170"/>
    </row>
    <row r="8" spans="9:10" ht="15.75" customHeight="1">
      <c r="I8" s="159" t="s">
        <v>205</v>
      </c>
      <c r="J8" s="159" t="s">
        <v>206</v>
      </c>
    </row>
    <row r="9" spans="9:10" ht="15.75" customHeight="1">
      <c r="I9" s="125" t="s">
        <v>0</v>
      </c>
      <c r="J9" s="125" t="s">
        <v>0</v>
      </c>
    </row>
    <row r="10" spans="1:10" ht="15.75" customHeight="1">
      <c r="A10" s="62" t="s">
        <v>87</v>
      </c>
      <c r="B10" s="63"/>
      <c r="C10" s="63"/>
      <c r="D10" s="63"/>
      <c r="E10" s="63"/>
      <c r="F10" s="63"/>
      <c r="I10" s="64">
        <v>115121</v>
      </c>
      <c r="J10" s="11">
        <v>37114</v>
      </c>
    </row>
    <row r="11" spans="1:9" ht="15.75" customHeight="1">
      <c r="A11" s="62"/>
      <c r="B11" s="62"/>
      <c r="C11" s="62"/>
      <c r="D11" s="62"/>
      <c r="E11" s="63"/>
      <c r="F11" s="63"/>
      <c r="I11" s="65"/>
    </row>
    <row r="12" spans="1:10" ht="15.75" customHeight="1">
      <c r="A12" s="2" t="s">
        <v>88</v>
      </c>
      <c r="B12" s="62"/>
      <c r="C12" s="62"/>
      <c r="D12" s="62"/>
      <c r="E12" s="63"/>
      <c r="F12" s="63"/>
      <c r="I12" s="64">
        <v>10655</v>
      </c>
      <c r="J12" s="11">
        <v>32192</v>
      </c>
    </row>
    <row r="13" spans="2:9" ht="15.75" customHeight="1">
      <c r="B13" s="62"/>
      <c r="D13" s="62"/>
      <c r="E13" s="63"/>
      <c r="F13" s="63"/>
      <c r="I13" s="64"/>
    </row>
    <row r="14" spans="1:10" ht="15.75" customHeight="1">
      <c r="A14" s="2" t="s">
        <v>89</v>
      </c>
      <c r="B14" s="62"/>
      <c r="D14" s="62"/>
      <c r="E14" s="63"/>
      <c r="F14" s="63"/>
      <c r="I14" s="64">
        <v>-52105</v>
      </c>
      <c r="J14" s="11">
        <v>-55392</v>
      </c>
    </row>
    <row r="15" spans="1:9" ht="15.75" customHeight="1">
      <c r="A15" s="63"/>
      <c r="B15" s="63"/>
      <c r="C15" s="63"/>
      <c r="D15" s="63"/>
      <c r="E15" s="63"/>
      <c r="F15" s="63"/>
      <c r="I15" s="65"/>
    </row>
    <row r="16" spans="1:10" ht="15.75" customHeight="1">
      <c r="A16" s="1" t="s">
        <v>192</v>
      </c>
      <c r="B16" s="62"/>
      <c r="C16" s="62"/>
      <c r="D16" s="62"/>
      <c r="E16" s="63"/>
      <c r="F16" s="63"/>
      <c r="I16" s="66">
        <f>SUM(I10:I15)</f>
        <v>73671</v>
      </c>
      <c r="J16" s="160">
        <f>SUM(J10:J15)</f>
        <v>13914</v>
      </c>
    </row>
    <row r="17" spans="1:9" ht="15.75" customHeight="1">
      <c r="A17" s="1"/>
      <c r="B17" s="62"/>
      <c r="C17" s="62"/>
      <c r="D17" s="62"/>
      <c r="E17" s="63"/>
      <c r="F17" s="63"/>
      <c r="I17" s="82"/>
    </row>
    <row r="18" spans="1:10" ht="15.75" customHeight="1">
      <c r="A18" s="1" t="s">
        <v>178</v>
      </c>
      <c r="B18" s="63"/>
      <c r="C18" s="63"/>
      <c r="D18" s="63"/>
      <c r="E18" s="63"/>
      <c r="F18" s="63"/>
      <c r="I18" s="82">
        <v>24137</v>
      </c>
      <c r="J18" s="11">
        <v>38388</v>
      </c>
    </row>
    <row r="19" spans="1:9" ht="15.75" customHeight="1">
      <c r="A19" s="1"/>
      <c r="B19" s="63"/>
      <c r="C19" s="63"/>
      <c r="D19" s="63"/>
      <c r="E19" s="63"/>
      <c r="F19" s="63"/>
      <c r="I19" s="67"/>
    </row>
    <row r="20" spans="1:10" ht="15.75" customHeight="1">
      <c r="A20" s="1" t="s">
        <v>179</v>
      </c>
      <c r="B20" s="63"/>
      <c r="C20" s="63"/>
      <c r="D20" s="63"/>
      <c r="E20" s="63"/>
      <c r="F20" s="63"/>
      <c r="I20" s="68">
        <f>SUM(I16:I18)</f>
        <v>97808</v>
      </c>
      <c r="J20" s="161">
        <f>SUM(J16:J18)</f>
        <v>52302</v>
      </c>
    </row>
    <row r="21" spans="1:9" ht="15.75" customHeight="1">
      <c r="A21" s="1"/>
      <c r="B21" s="63"/>
      <c r="C21" s="63"/>
      <c r="D21" s="63"/>
      <c r="E21" s="63"/>
      <c r="F21" s="63"/>
      <c r="I21" s="82"/>
    </row>
    <row r="22" spans="1:9" ht="15.75" customHeight="1">
      <c r="A22" s="2" t="s">
        <v>177</v>
      </c>
      <c r="B22" s="63"/>
      <c r="C22" s="63"/>
      <c r="D22" s="63"/>
      <c r="E22" s="63"/>
      <c r="F22" s="63"/>
      <c r="I22" s="82"/>
    </row>
    <row r="23" spans="1:10" ht="15.75" customHeight="1">
      <c r="A23" s="1"/>
      <c r="B23" s="63"/>
      <c r="C23" s="63"/>
      <c r="D23" s="63"/>
      <c r="E23" s="63"/>
      <c r="F23" s="63"/>
      <c r="I23" s="170" t="s">
        <v>204</v>
      </c>
      <c r="J23" s="170"/>
    </row>
    <row r="24" spans="1:10" ht="15.75" customHeight="1">
      <c r="A24" s="1"/>
      <c r="B24" s="63"/>
      <c r="C24" s="63"/>
      <c r="D24" s="63"/>
      <c r="E24" s="63"/>
      <c r="F24" s="63"/>
      <c r="I24" s="159" t="s">
        <v>205</v>
      </c>
      <c r="J24" s="159" t="s">
        <v>206</v>
      </c>
    </row>
    <row r="25" spans="1:10" ht="15.75" customHeight="1">
      <c r="A25" s="1"/>
      <c r="B25" s="63"/>
      <c r="C25" s="63"/>
      <c r="D25" s="63"/>
      <c r="E25" s="63"/>
      <c r="F25" s="63"/>
      <c r="I25" s="125" t="s">
        <v>0</v>
      </c>
      <c r="J25" s="125" t="s">
        <v>0</v>
      </c>
    </row>
    <row r="26" spans="1:10" ht="15.75" customHeight="1">
      <c r="A26" s="2" t="s">
        <v>8</v>
      </c>
      <c r="B26" s="63"/>
      <c r="C26" s="63"/>
      <c r="D26" s="63"/>
      <c r="E26" s="63"/>
      <c r="F26" s="63"/>
      <c r="I26" s="82">
        <v>112321</v>
      </c>
      <c r="J26" s="11">
        <v>62752</v>
      </c>
    </row>
    <row r="27" spans="1:10" ht="15.75" customHeight="1">
      <c r="A27" s="2" t="s">
        <v>180</v>
      </c>
      <c r="B27" s="63"/>
      <c r="C27" s="63"/>
      <c r="D27" s="63"/>
      <c r="E27" s="63"/>
      <c r="F27" s="63"/>
      <c r="I27" s="82">
        <v>-11952</v>
      </c>
      <c r="J27" s="11">
        <v>-7875</v>
      </c>
    </row>
    <row r="28" spans="2:9" ht="15.75" customHeight="1">
      <c r="B28" s="63"/>
      <c r="C28" s="63"/>
      <c r="D28" s="63"/>
      <c r="E28" s="63"/>
      <c r="F28" s="63"/>
      <c r="I28" s="82"/>
    </row>
    <row r="29" spans="1:10" ht="15.75" customHeight="1">
      <c r="A29" s="1"/>
      <c r="B29" s="63"/>
      <c r="C29" s="63"/>
      <c r="D29" s="63"/>
      <c r="E29" s="63"/>
      <c r="F29" s="63"/>
      <c r="I29" s="66">
        <f>SUM(I26:I27)</f>
        <v>100369</v>
      </c>
      <c r="J29" s="160">
        <f>SUM(J26:J27)</f>
        <v>54877</v>
      </c>
    </row>
    <row r="30" spans="1:10" ht="15.75" customHeight="1">
      <c r="A30" s="2" t="s">
        <v>181</v>
      </c>
      <c r="B30" s="63"/>
      <c r="C30" s="63"/>
      <c r="D30" s="63"/>
      <c r="E30" s="63"/>
      <c r="F30" s="63"/>
      <c r="I30" s="82">
        <v>-2561</v>
      </c>
      <c r="J30" s="65">
        <v>-2575</v>
      </c>
    </row>
    <row r="31" spans="2:10" ht="15.75" customHeight="1">
      <c r="B31" s="63"/>
      <c r="C31" s="63"/>
      <c r="D31" s="63"/>
      <c r="E31" s="63"/>
      <c r="F31" s="63"/>
      <c r="I31" s="82"/>
      <c r="J31" s="65"/>
    </row>
    <row r="32" spans="1:10" ht="15.75" customHeight="1">
      <c r="A32" s="1"/>
      <c r="B32" s="63"/>
      <c r="C32" s="63"/>
      <c r="D32" s="63"/>
      <c r="E32" s="63"/>
      <c r="F32" s="63"/>
      <c r="I32" s="68">
        <f>SUM(I29:I30)</f>
        <v>97808</v>
      </c>
      <c r="J32" s="161">
        <f>SUM(J29:J30)</f>
        <v>52302</v>
      </c>
    </row>
    <row r="33" spans="1:17" ht="15.75" customHeight="1">
      <c r="A33" s="63"/>
      <c r="B33" s="63"/>
      <c r="C33" s="63"/>
      <c r="D33" s="63"/>
      <c r="E33" s="63"/>
      <c r="F33" s="63"/>
      <c r="J33" s="64"/>
      <c r="Q33" s="11"/>
    </row>
    <row r="34" spans="1:10" ht="15.75" customHeight="1">
      <c r="A34" s="169" t="s">
        <v>182</v>
      </c>
      <c r="B34" s="169"/>
      <c r="C34" s="169"/>
      <c r="D34" s="169"/>
      <c r="E34" s="169"/>
      <c r="F34" s="169"/>
      <c r="G34" s="169"/>
      <c r="H34" s="169"/>
      <c r="I34" s="169"/>
      <c r="J34" s="169"/>
    </row>
    <row r="35" spans="1:10" ht="15.75" customHeight="1">
      <c r="A35" s="169"/>
      <c r="B35" s="169"/>
      <c r="C35" s="169"/>
      <c r="D35" s="169"/>
      <c r="E35" s="169"/>
      <c r="F35" s="169"/>
      <c r="G35" s="169"/>
      <c r="H35" s="169"/>
      <c r="I35" s="169"/>
      <c r="J35" s="169"/>
    </row>
    <row r="37" ht="15.75" customHeight="1">
      <c r="A37" s="3"/>
    </row>
    <row r="39" spans="1:10" ht="15.75" customHeight="1">
      <c r="A39" s="145"/>
      <c r="B39" s="17"/>
      <c r="C39" s="17"/>
      <c r="D39" s="17"/>
      <c r="E39" s="17"/>
      <c r="F39" s="17"/>
      <c r="G39" s="17"/>
      <c r="H39" s="17"/>
      <c r="I39" s="17"/>
      <c r="J39" s="19"/>
    </row>
    <row r="40" spans="1:10" ht="15.75" customHeight="1">
      <c r="A40" s="17"/>
      <c r="B40" s="17"/>
      <c r="C40" s="17"/>
      <c r="D40" s="17"/>
      <c r="E40" s="17"/>
      <c r="F40" s="17"/>
      <c r="G40" s="17"/>
      <c r="H40" s="17"/>
      <c r="I40" s="17"/>
      <c r="J40" s="19"/>
    </row>
    <row r="41" spans="1:10" ht="15.75" customHeight="1">
      <c r="A41" s="17"/>
      <c r="B41" s="17"/>
      <c r="C41" s="17"/>
      <c r="D41" s="17"/>
      <c r="E41" s="17"/>
      <c r="F41" s="17"/>
      <c r="G41" s="17"/>
      <c r="H41" s="17"/>
      <c r="I41" s="17"/>
      <c r="J41" s="158"/>
    </row>
    <row r="42" spans="1:10" ht="15.75" customHeight="1">
      <c r="A42" s="17"/>
      <c r="B42" s="17"/>
      <c r="C42" s="17"/>
      <c r="D42" s="17"/>
      <c r="E42" s="17"/>
      <c r="F42" s="17"/>
      <c r="G42" s="17"/>
      <c r="H42" s="17"/>
      <c r="I42" s="17"/>
      <c r="J42" s="20"/>
    </row>
    <row r="43" spans="1:10" ht="15.75" customHeight="1">
      <c r="A43" s="17"/>
      <c r="B43" s="17"/>
      <c r="C43" s="17"/>
      <c r="D43" s="17"/>
      <c r="E43" s="17"/>
      <c r="F43" s="17"/>
      <c r="G43" s="17"/>
      <c r="H43" s="17"/>
      <c r="I43" s="17"/>
      <c r="J43" s="20"/>
    </row>
    <row r="44" spans="1:10" ht="15.75" customHeight="1">
      <c r="A44" s="17"/>
      <c r="B44" s="17"/>
      <c r="C44" s="17"/>
      <c r="D44" s="17"/>
      <c r="E44" s="17"/>
      <c r="F44" s="17"/>
      <c r="G44" s="17"/>
      <c r="H44" s="17"/>
      <c r="I44" s="17"/>
      <c r="J44" s="20"/>
    </row>
    <row r="45" spans="1:10" ht="15.75" customHeight="1">
      <c r="A45" s="17"/>
      <c r="B45" s="17"/>
      <c r="C45" s="17"/>
      <c r="D45" s="17"/>
      <c r="E45" s="17"/>
      <c r="F45" s="17"/>
      <c r="G45" s="17"/>
      <c r="H45" s="17"/>
      <c r="I45" s="17"/>
      <c r="J45" s="51"/>
    </row>
    <row r="46" spans="1:10" ht="15.75" customHeight="1">
      <c r="A46" s="17"/>
      <c r="B46" s="17"/>
      <c r="C46" s="17"/>
      <c r="D46" s="17"/>
      <c r="E46" s="17"/>
      <c r="F46" s="17"/>
      <c r="G46" s="17"/>
      <c r="H46" s="17"/>
      <c r="I46" s="17"/>
      <c r="J46" s="51"/>
    </row>
    <row r="47" spans="1:10" ht="15.75" customHeight="1">
      <c r="A47" s="17"/>
      <c r="B47" s="17"/>
      <c r="C47" s="17"/>
      <c r="D47" s="17"/>
      <c r="E47" s="17"/>
      <c r="F47" s="17"/>
      <c r="G47" s="17"/>
      <c r="H47" s="17"/>
      <c r="I47" s="17"/>
      <c r="J47" s="51"/>
    </row>
    <row r="48" spans="1:10" ht="15.75" customHeight="1">
      <c r="A48" s="17"/>
      <c r="B48" s="17"/>
      <c r="C48" s="17"/>
      <c r="D48" s="17"/>
      <c r="E48" s="17"/>
      <c r="F48" s="17"/>
      <c r="G48" s="17"/>
      <c r="H48" s="17"/>
      <c r="I48" s="17"/>
      <c r="J48" s="51"/>
    </row>
    <row r="49" spans="1:10" ht="15.75" customHeight="1">
      <c r="A49" s="17"/>
      <c r="B49" s="17"/>
      <c r="C49" s="17"/>
      <c r="D49" s="17"/>
      <c r="E49" s="17"/>
      <c r="F49" s="17"/>
      <c r="G49" s="17"/>
      <c r="H49" s="17"/>
      <c r="I49" s="17"/>
      <c r="J49" s="51"/>
    </row>
    <row r="50" spans="1:10" ht="15.75" customHeight="1">
      <c r="A50" s="17"/>
      <c r="B50" s="17"/>
      <c r="C50" s="17"/>
      <c r="D50" s="17"/>
      <c r="E50" s="17"/>
      <c r="F50" s="17"/>
      <c r="G50" s="17"/>
      <c r="H50" s="17"/>
      <c r="I50" s="17"/>
      <c r="J50" s="20"/>
    </row>
    <row r="51" spans="1:10" ht="15.75" customHeight="1">
      <c r="A51" s="17"/>
      <c r="B51" s="17"/>
      <c r="C51" s="17"/>
      <c r="D51" s="17"/>
      <c r="E51" s="17"/>
      <c r="F51" s="17"/>
      <c r="G51" s="17"/>
      <c r="H51" s="17"/>
      <c r="I51" s="17"/>
      <c r="J51" s="20"/>
    </row>
    <row r="52" spans="1:10" ht="15.75" customHeight="1">
      <c r="A52" s="17"/>
      <c r="B52" s="17"/>
      <c r="C52" s="17"/>
      <c r="D52" s="17"/>
      <c r="E52" s="17"/>
      <c r="F52" s="17"/>
      <c r="G52" s="17"/>
      <c r="H52" s="17"/>
      <c r="I52" s="17"/>
      <c r="J52" s="51"/>
    </row>
    <row r="53" spans="1:10" ht="15.75" customHeight="1">
      <c r="A53" s="17"/>
      <c r="B53" s="17"/>
      <c r="C53" s="17"/>
      <c r="D53" s="17"/>
      <c r="E53" s="17"/>
      <c r="F53" s="17"/>
      <c r="G53" s="17"/>
      <c r="H53" s="17"/>
      <c r="I53" s="17"/>
      <c r="J53" s="51"/>
    </row>
    <row r="54" spans="1:10" ht="15.75" customHeight="1">
      <c r="A54" s="17"/>
      <c r="B54" s="17"/>
      <c r="C54" s="17"/>
      <c r="D54" s="17"/>
      <c r="E54" s="17"/>
      <c r="F54" s="17"/>
      <c r="G54" s="17"/>
      <c r="H54" s="17"/>
      <c r="I54" s="17"/>
      <c r="J54" s="158"/>
    </row>
    <row r="55" spans="1:10" ht="15.75" customHeight="1">
      <c r="A55" s="17"/>
      <c r="B55" s="17"/>
      <c r="C55" s="17"/>
      <c r="D55" s="17"/>
      <c r="E55" s="17"/>
      <c r="F55" s="17"/>
      <c r="G55" s="17"/>
      <c r="H55" s="17"/>
      <c r="I55" s="17"/>
      <c r="J55" s="20"/>
    </row>
    <row r="56" spans="1:10" ht="15.75" customHeight="1">
      <c r="A56" s="17"/>
      <c r="B56" s="17"/>
      <c r="C56" s="17"/>
      <c r="D56" s="17"/>
      <c r="E56" s="17"/>
      <c r="F56" s="17"/>
      <c r="G56" s="17"/>
      <c r="H56" s="17"/>
      <c r="I56" s="17"/>
      <c r="J56" s="20"/>
    </row>
    <row r="57" spans="1:10" ht="15.75" customHeight="1">
      <c r="A57" s="17"/>
      <c r="B57" s="17"/>
      <c r="C57" s="17"/>
      <c r="D57" s="17"/>
      <c r="E57" s="17"/>
      <c r="F57" s="17"/>
      <c r="G57" s="17"/>
      <c r="H57" s="17"/>
      <c r="I57" s="17"/>
      <c r="J57" s="51"/>
    </row>
    <row r="58" ht="15.75" customHeight="1">
      <c r="B58" s="1"/>
    </row>
  </sheetData>
  <mergeCells count="3">
    <mergeCell ref="A34:J35"/>
    <mergeCell ref="I7:J7"/>
    <mergeCell ref="I23:J23"/>
  </mergeCells>
  <printOptions/>
  <pageMargins left="0.5" right="0" top="1" bottom="0.5" header="0.25" footer="0.25"/>
  <pageSetup firstPageNumber="5" useFirstPageNumber="1" horizontalDpi="300" verticalDpi="300" orientation="portrait" paperSize="9" scale="95" r:id="rId1"/>
  <headerFooter alignWithMargins="0">
    <oddFooter>&amp;R&amp;"Arial Narrow,Regular"&amp;P</oddFooter>
  </headerFooter>
</worksheet>
</file>

<file path=xl/worksheets/sheet5.xml><?xml version="1.0" encoding="utf-8"?>
<worksheet xmlns="http://schemas.openxmlformats.org/spreadsheetml/2006/main" xmlns:r="http://schemas.openxmlformats.org/officeDocument/2006/relationships">
  <dimension ref="A1:U209"/>
  <sheetViews>
    <sheetView tabSelected="1" view="pageBreakPreview" zoomScaleSheetLayoutView="100" workbookViewId="0" topLeftCell="A1">
      <selection activeCell="A1" sqref="A1"/>
    </sheetView>
  </sheetViews>
  <sheetFormatPr defaultColWidth="9.140625" defaultRowHeight="15.75" customHeight="1"/>
  <cols>
    <col min="1" max="2" width="3.7109375" style="2" customWidth="1"/>
    <col min="3" max="3" width="10.00390625" style="2" customWidth="1"/>
    <col min="4" max="4" width="9.140625" style="2" customWidth="1"/>
    <col min="5" max="8" width="10.57421875" style="2" customWidth="1"/>
    <col min="9" max="9" width="11.57421875" style="2" customWidth="1"/>
    <col min="10" max="11" width="11.7109375" style="2" customWidth="1"/>
    <col min="12" max="14" width="12.7109375" style="2" customWidth="1"/>
    <col min="15" max="15" width="11.7109375" style="2" customWidth="1"/>
    <col min="16" max="16384" width="9.140625" style="2" customWidth="1"/>
  </cols>
  <sheetData>
    <row r="1" spans="1:11" ht="15.75" customHeight="1">
      <c r="A1" s="75" t="s">
        <v>191</v>
      </c>
      <c r="B1" s="75"/>
      <c r="C1" s="75"/>
      <c r="D1" s="75"/>
      <c r="E1" s="75"/>
      <c r="F1" s="75"/>
      <c r="G1" s="75"/>
      <c r="H1" s="75"/>
      <c r="I1" s="75"/>
      <c r="J1" s="75"/>
      <c r="K1" s="75"/>
    </row>
    <row r="2" spans="1:2" ht="15.75" customHeight="1">
      <c r="A2" s="1" t="s">
        <v>207</v>
      </c>
      <c r="B2" s="1"/>
    </row>
    <row r="3" spans="1:2" ht="15.75" customHeight="1">
      <c r="A3" s="150" t="s">
        <v>95</v>
      </c>
      <c r="B3" s="1"/>
    </row>
    <row r="4" spans="1:2" ht="15.75" customHeight="1">
      <c r="A4" s="74"/>
      <c r="B4" s="1"/>
    </row>
    <row r="5" ht="15.75" customHeight="1">
      <c r="A5" s="1" t="s">
        <v>111</v>
      </c>
    </row>
    <row r="7" spans="1:2" ht="15.75" customHeight="1">
      <c r="A7" s="6" t="s">
        <v>1</v>
      </c>
      <c r="B7" s="1" t="s">
        <v>68</v>
      </c>
    </row>
    <row r="8" spans="1:15" ht="15.75" customHeight="1">
      <c r="A8" s="6"/>
      <c r="B8" s="173" t="s">
        <v>241</v>
      </c>
      <c r="C8" s="173"/>
      <c r="D8" s="173"/>
      <c r="E8" s="173"/>
      <c r="F8" s="173"/>
      <c r="G8" s="173"/>
      <c r="H8" s="173"/>
      <c r="I8" s="173"/>
      <c r="J8" s="173"/>
      <c r="K8" s="173"/>
      <c r="L8" s="131"/>
      <c r="M8" s="131"/>
      <c r="N8" s="131"/>
      <c r="O8" s="131"/>
    </row>
    <row r="9" spans="1:15" ht="15.75" customHeight="1">
      <c r="A9" s="6"/>
      <c r="B9" s="173"/>
      <c r="C9" s="173"/>
      <c r="D9" s="173"/>
      <c r="E9" s="173"/>
      <c r="F9" s="173"/>
      <c r="G9" s="173"/>
      <c r="H9" s="173"/>
      <c r="I9" s="173"/>
      <c r="J9" s="173"/>
      <c r="K9" s="173"/>
      <c r="L9" s="131"/>
      <c r="M9" s="131"/>
      <c r="N9" s="131"/>
      <c r="O9" s="131"/>
    </row>
    <row r="10" spans="1:15" ht="15.75" customHeight="1">
      <c r="A10" s="6"/>
      <c r="B10" s="96"/>
      <c r="C10" s="96"/>
      <c r="D10" s="96"/>
      <c r="E10" s="96"/>
      <c r="F10" s="96"/>
      <c r="G10" s="96"/>
      <c r="H10" s="96"/>
      <c r="I10" s="96"/>
      <c r="J10" s="96"/>
      <c r="K10" s="96"/>
      <c r="L10" s="131"/>
      <c r="M10" s="131"/>
      <c r="N10" s="131"/>
      <c r="O10" s="131"/>
    </row>
    <row r="11" spans="1:15" ht="15.75" customHeight="1">
      <c r="A11" s="6"/>
      <c r="B11" s="174" t="s">
        <v>208</v>
      </c>
      <c r="C11" s="174"/>
      <c r="D11" s="174"/>
      <c r="E11" s="174"/>
      <c r="F11" s="174"/>
      <c r="G11" s="174"/>
      <c r="H11" s="174"/>
      <c r="I11" s="174"/>
      <c r="J11" s="174"/>
      <c r="K11" s="174"/>
      <c r="L11" s="131"/>
      <c r="M11" s="131"/>
      <c r="N11" s="131"/>
      <c r="O11" s="131"/>
    </row>
    <row r="12" spans="1:15" ht="15.75" customHeight="1">
      <c r="A12" s="6"/>
      <c r="B12" s="174"/>
      <c r="C12" s="174"/>
      <c r="D12" s="174"/>
      <c r="E12" s="174"/>
      <c r="F12" s="174"/>
      <c r="G12" s="174"/>
      <c r="H12" s="174"/>
      <c r="I12" s="174"/>
      <c r="J12" s="174"/>
      <c r="K12" s="174"/>
      <c r="L12" s="131"/>
      <c r="M12" s="131"/>
      <c r="N12" s="131"/>
      <c r="O12" s="131"/>
    </row>
    <row r="13" spans="1:15" ht="15.75" customHeight="1">
      <c r="A13" s="6"/>
      <c r="B13" s="174"/>
      <c r="C13" s="174"/>
      <c r="D13" s="174"/>
      <c r="E13" s="174"/>
      <c r="F13" s="174"/>
      <c r="G13" s="174"/>
      <c r="H13" s="174"/>
      <c r="I13" s="174"/>
      <c r="J13" s="174"/>
      <c r="K13" s="174"/>
      <c r="L13" s="131"/>
      <c r="M13" s="131"/>
      <c r="N13" s="131"/>
      <c r="O13" s="131"/>
    </row>
    <row r="14" spans="1:15" ht="15.75" customHeight="1">
      <c r="A14" s="6"/>
      <c r="B14" s="174"/>
      <c r="C14" s="174"/>
      <c r="D14" s="174"/>
      <c r="E14" s="174"/>
      <c r="F14" s="174"/>
      <c r="G14" s="174"/>
      <c r="H14" s="174"/>
      <c r="I14" s="174"/>
      <c r="J14" s="174"/>
      <c r="K14" s="174"/>
      <c r="L14" s="131"/>
      <c r="M14" s="131"/>
      <c r="N14" s="131"/>
      <c r="O14" s="131"/>
    </row>
    <row r="15" spans="1:15" ht="15.75" customHeight="1">
      <c r="A15" s="6"/>
      <c r="B15" s="97"/>
      <c r="C15" s="97"/>
      <c r="D15" s="97"/>
      <c r="E15" s="97"/>
      <c r="F15" s="97"/>
      <c r="G15" s="97"/>
      <c r="H15" s="97"/>
      <c r="I15" s="97"/>
      <c r="J15" s="97"/>
      <c r="K15" s="97"/>
      <c r="L15" s="131"/>
      <c r="M15" s="131"/>
      <c r="N15" s="131"/>
      <c r="O15" s="131"/>
    </row>
    <row r="16" spans="2:15" ht="15.75" customHeight="1">
      <c r="B16" s="173" t="s">
        <v>209</v>
      </c>
      <c r="C16" s="173"/>
      <c r="D16" s="173"/>
      <c r="E16" s="173"/>
      <c r="F16" s="173"/>
      <c r="G16" s="173"/>
      <c r="H16" s="173"/>
      <c r="I16" s="173"/>
      <c r="J16" s="173"/>
      <c r="K16" s="173"/>
      <c r="L16" s="131"/>
      <c r="M16" s="131"/>
      <c r="N16" s="131"/>
      <c r="O16" s="131"/>
    </row>
    <row r="17" spans="2:11" ht="15.75" customHeight="1">
      <c r="B17" s="173"/>
      <c r="C17" s="173"/>
      <c r="D17" s="173"/>
      <c r="E17" s="173"/>
      <c r="F17" s="173"/>
      <c r="G17" s="173"/>
      <c r="H17" s="173"/>
      <c r="I17" s="173"/>
      <c r="J17" s="173"/>
      <c r="K17" s="173"/>
    </row>
    <row r="18" spans="2:11" ht="15.75" customHeight="1">
      <c r="B18" s="173"/>
      <c r="C18" s="173"/>
      <c r="D18" s="173"/>
      <c r="E18" s="173"/>
      <c r="F18" s="173"/>
      <c r="G18" s="173"/>
      <c r="H18" s="173"/>
      <c r="I18" s="173"/>
      <c r="J18" s="173"/>
      <c r="K18" s="173"/>
    </row>
    <row r="19" spans="2:11" ht="15.75" customHeight="1">
      <c r="B19" s="92"/>
      <c r="C19" s="92"/>
      <c r="D19" s="92"/>
      <c r="E19" s="92"/>
      <c r="F19" s="92"/>
      <c r="G19" s="92"/>
      <c r="H19" s="92"/>
      <c r="I19" s="92"/>
      <c r="J19" s="92"/>
      <c r="K19" s="92"/>
    </row>
    <row r="20" spans="1:11" ht="15.75" customHeight="1">
      <c r="A20" s="6" t="s">
        <v>4</v>
      </c>
      <c r="B20" s="100" t="s">
        <v>115</v>
      </c>
      <c r="C20" s="98"/>
      <c r="D20" s="98"/>
      <c r="E20" s="98"/>
      <c r="F20" s="98"/>
      <c r="G20" s="98"/>
      <c r="H20" s="98"/>
      <c r="I20" s="96"/>
      <c r="J20" s="96"/>
      <c r="K20" s="96"/>
    </row>
    <row r="21" spans="2:11" ht="15.75" customHeight="1">
      <c r="B21" s="99" t="s">
        <v>112</v>
      </c>
      <c r="C21" s="96"/>
      <c r="D21" s="96"/>
      <c r="E21" s="96"/>
      <c r="F21" s="96"/>
      <c r="G21" s="96"/>
      <c r="H21" s="96"/>
      <c r="I21" s="96"/>
      <c r="J21" s="96"/>
      <c r="K21" s="96"/>
    </row>
    <row r="23" spans="1:2" ht="15.75" customHeight="1">
      <c r="A23" s="6" t="s">
        <v>6</v>
      </c>
      <c r="B23" s="1" t="s">
        <v>116</v>
      </c>
    </row>
    <row r="24" spans="2:10" ht="15.75" customHeight="1">
      <c r="B24" s="2" t="s">
        <v>210</v>
      </c>
      <c r="J24" s="5"/>
    </row>
    <row r="26" spans="1:2" ht="15.75" customHeight="1">
      <c r="A26" s="6" t="s">
        <v>113</v>
      </c>
      <c r="B26" s="1" t="s">
        <v>69</v>
      </c>
    </row>
    <row r="27" ht="15.75" customHeight="1">
      <c r="B27" s="1" t="s">
        <v>71</v>
      </c>
    </row>
    <row r="28" spans="2:11" ht="15.75" customHeight="1">
      <c r="B28" s="171" t="s">
        <v>211</v>
      </c>
      <c r="C28" s="171"/>
      <c r="D28" s="171"/>
      <c r="E28" s="171"/>
      <c r="F28" s="171"/>
      <c r="G28" s="171"/>
      <c r="H28" s="171"/>
      <c r="I28" s="171"/>
      <c r="J28" s="171"/>
      <c r="K28" s="171"/>
    </row>
    <row r="29" spans="2:11" ht="15.75" customHeight="1">
      <c r="B29" s="171"/>
      <c r="C29" s="171"/>
      <c r="D29" s="171"/>
      <c r="E29" s="171"/>
      <c r="F29" s="171"/>
      <c r="G29" s="171"/>
      <c r="H29" s="171"/>
      <c r="I29" s="171"/>
      <c r="J29" s="171"/>
      <c r="K29" s="171"/>
    </row>
    <row r="30" spans="2:11" ht="15.75" customHeight="1">
      <c r="B30" s="21"/>
      <c r="C30" s="21"/>
      <c r="D30" s="21"/>
      <c r="E30" s="21"/>
      <c r="F30" s="21"/>
      <c r="G30" s="21"/>
      <c r="H30" s="21"/>
      <c r="I30" s="21"/>
      <c r="J30" s="21"/>
      <c r="K30" s="21"/>
    </row>
    <row r="31" spans="1:2" ht="15.75" customHeight="1">
      <c r="A31" s="6" t="s">
        <v>13</v>
      </c>
      <c r="B31" s="1" t="s">
        <v>92</v>
      </c>
    </row>
    <row r="32" spans="1:2" ht="15.75" customHeight="1">
      <c r="A32" s="6"/>
      <c r="B32" s="1" t="s">
        <v>70</v>
      </c>
    </row>
    <row r="33" spans="2:11" ht="15.75" customHeight="1">
      <c r="B33" s="171" t="s">
        <v>212</v>
      </c>
      <c r="C33" s="171"/>
      <c r="D33" s="171"/>
      <c r="E33" s="171"/>
      <c r="F33" s="171"/>
      <c r="G33" s="171"/>
      <c r="H33" s="171"/>
      <c r="I33" s="171"/>
      <c r="J33" s="171"/>
      <c r="K33" s="171"/>
    </row>
    <row r="34" spans="2:11" ht="15.75" customHeight="1">
      <c r="B34" s="171"/>
      <c r="C34" s="171"/>
      <c r="D34" s="171"/>
      <c r="E34" s="171"/>
      <c r="F34" s="171"/>
      <c r="G34" s="171"/>
      <c r="H34" s="171"/>
      <c r="I34" s="171"/>
      <c r="J34" s="171"/>
      <c r="K34" s="171"/>
    </row>
    <row r="35" spans="1:2" ht="15.75" customHeight="1">
      <c r="A35" s="95"/>
      <c r="B35" s="1"/>
    </row>
    <row r="36" spans="1:2" ht="15.75" customHeight="1">
      <c r="A36" s="6" t="s">
        <v>14</v>
      </c>
      <c r="B36" s="1" t="s">
        <v>114</v>
      </c>
    </row>
    <row r="37" spans="2:11" ht="15.75" customHeight="1">
      <c r="B37" s="21" t="s">
        <v>117</v>
      </c>
      <c r="C37" s="21"/>
      <c r="D37" s="21"/>
      <c r="E37" s="21"/>
      <c r="F37" s="21"/>
      <c r="G37" s="21"/>
      <c r="H37" s="21"/>
      <c r="I37" s="21"/>
      <c r="J37" s="21"/>
      <c r="K37" s="21"/>
    </row>
    <row r="39" spans="1:2" ht="15.75" customHeight="1">
      <c r="A39" s="6" t="s">
        <v>15</v>
      </c>
      <c r="B39" s="1" t="s">
        <v>72</v>
      </c>
    </row>
    <row r="40" ht="15.75" customHeight="1">
      <c r="B40" s="2" t="s">
        <v>101</v>
      </c>
    </row>
    <row r="42" spans="1:2" ht="15.75" customHeight="1">
      <c r="A42" s="6" t="s">
        <v>17</v>
      </c>
      <c r="B42" s="85" t="s">
        <v>119</v>
      </c>
    </row>
    <row r="43" spans="5:11" ht="15.75" customHeight="1">
      <c r="E43" s="78" t="s">
        <v>110</v>
      </c>
      <c r="F43" s="70"/>
      <c r="G43" s="69"/>
      <c r="H43" s="69"/>
      <c r="I43" s="78" t="s">
        <v>108</v>
      </c>
      <c r="J43" s="78"/>
      <c r="K43" s="69"/>
    </row>
    <row r="44" spans="5:11" ht="15.75" customHeight="1">
      <c r="E44" s="78" t="s">
        <v>56</v>
      </c>
      <c r="F44" s="78"/>
      <c r="G44" s="78" t="s">
        <v>58</v>
      </c>
      <c r="H44" s="78"/>
      <c r="I44" s="78" t="s">
        <v>109</v>
      </c>
      <c r="J44" s="78" t="s">
        <v>60</v>
      </c>
      <c r="K44" s="78"/>
    </row>
    <row r="45" spans="5:11" ht="15.75" customHeight="1">
      <c r="E45" s="78" t="s">
        <v>57</v>
      </c>
      <c r="F45" s="78" t="s">
        <v>27</v>
      </c>
      <c r="G45" s="77" t="s">
        <v>59</v>
      </c>
      <c r="H45" s="78" t="s">
        <v>28</v>
      </c>
      <c r="I45" s="78" t="s">
        <v>62</v>
      </c>
      <c r="J45" s="78" t="s">
        <v>61</v>
      </c>
      <c r="K45" s="78" t="s">
        <v>53</v>
      </c>
    </row>
    <row r="46" spans="5:11" ht="15.75" customHeight="1">
      <c r="E46" s="81" t="s">
        <v>0</v>
      </c>
      <c r="F46" s="81" t="s">
        <v>0</v>
      </c>
      <c r="G46" s="81" t="s">
        <v>0</v>
      </c>
      <c r="H46" s="81" t="s">
        <v>0</v>
      </c>
      <c r="I46" s="81" t="s">
        <v>0</v>
      </c>
      <c r="J46" s="81" t="s">
        <v>0</v>
      </c>
      <c r="K46" s="81" t="s">
        <v>0</v>
      </c>
    </row>
    <row r="47" spans="2:11" ht="15.75" customHeight="1">
      <c r="B47" s="72" t="s">
        <v>213</v>
      </c>
      <c r="E47" s="69"/>
      <c r="F47" s="69"/>
      <c r="G47" s="69"/>
      <c r="H47" s="69"/>
      <c r="I47" s="69"/>
      <c r="J47" s="69"/>
      <c r="K47" s="69"/>
    </row>
    <row r="48" spans="2:11" ht="15.75" customHeight="1">
      <c r="B48" s="2" t="s">
        <v>52</v>
      </c>
      <c r="E48" s="52">
        <v>101193</v>
      </c>
      <c r="F48" s="52">
        <v>0</v>
      </c>
      <c r="G48" s="52">
        <v>17617</v>
      </c>
      <c r="H48" s="52">
        <v>0</v>
      </c>
      <c r="I48" s="52">
        <v>5053</v>
      </c>
      <c r="J48" s="52">
        <v>0</v>
      </c>
      <c r="K48" s="52">
        <f>SUM(E48:J48)</f>
        <v>123863</v>
      </c>
    </row>
    <row r="49" spans="5:11" ht="15.75" customHeight="1">
      <c r="E49" s="11"/>
      <c r="F49" s="11"/>
      <c r="G49" s="11"/>
      <c r="H49" s="11"/>
      <c r="I49" s="11"/>
      <c r="J49" s="11"/>
      <c r="K49" s="11"/>
    </row>
    <row r="50" spans="2:11" ht="15.75" customHeight="1">
      <c r="B50" s="2" t="s">
        <v>91</v>
      </c>
      <c r="E50" s="19">
        <v>20986</v>
      </c>
      <c r="F50" s="19">
        <v>20</v>
      </c>
      <c r="G50" s="19">
        <v>-80</v>
      </c>
      <c r="H50" s="19">
        <v>-2353</v>
      </c>
      <c r="I50" s="19">
        <v>-7401</v>
      </c>
      <c r="J50" s="19">
        <v>-1</v>
      </c>
      <c r="K50" s="11">
        <f>SUM(E50:J50)</f>
        <v>11171</v>
      </c>
    </row>
    <row r="51" spans="2:11" ht="15.75" customHeight="1">
      <c r="B51" s="2" t="s">
        <v>118</v>
      </c>
      <c r="E51" s="19">
        <v>-1860</v>
      </c>
      <c r="F51" s="19">
        <v>0</v>
      </c>
      <c r="G51" s="19">
        <v>-200</v>
      </c>
      <c r="H51" s="19">
        <v>-2842</v>
      </c>
      <c r="I51" s="19">
        <v>-29</v>
      </c>
      <c r="J51" s="19"/>
      <c r="K51" s="11">
        <f>SUM(E51:J51)</f>
        <v>-4931</v>
      </c>
    </row>
    <row r="52" spans="2:11" ht="15.75" customHeight="1">
      <c r="B52" s="2" t="s">
        <v>73</v>
      </c>
      <c r="E52" s="11"/>
      <c r="F52" s="11">
        <v>1590</v>
      </c>
      <c r="G52" s="11"/>
      <c r="H52" s="11"/>
      <c r="I52" s="11"/>
      <c r="J52" s="11"/>
      <c r="K52" s="11">
        <f>SUM(E52:J52)</f>
        <v>1590</v>
      </c>
    </row>
    <row r="53" spans="2:11" ht="15.75" customHeight="1">
      <c r="B53" s="45" t="s">
        <v>74</v>
      </c>
      <c r="E53" s="11"/>
      <c r="F53" s="11"/>
      <c r="G53" s="11"/>
      <c r="H53" s="11"/>
      <c r="I53" s="11"/>
      <c r="J53" s="11"/>
      <c r="K53" s="11">
        <f>SUM(E53:J53)</f>
        <v>0</v>
      </c>
    </row>
    <row r="54" spans="2:11" ht="15.75" customHeight="1">
      <c r="B54" s="2" t="s">
        <v>104</v>
      </c>
      <c r="E54" s="49">
        <f aca="true" t="shared" si="0" ref="E54:K54">SUM(E50:E53)</f>
        <v>19126</v>
      </c>
      <c r="F54" s="49">
        <f t="shared" si="0"/>
        <v>1610</v>
      </c>
      <c r="G54" s="49">
        <f t="shared" si="0"/>
        <v>-280</v>
      </c>
      <c r="H54" s="49">
        <f t="shared" si="0"/>
        <v>-5195</v>
      </c>
      <c r="I54" s="49">
        <f t="shared" si="0"/>
        <v>-7430</v>
      </c>
      <c r="J54" s="49">
        <f t="shared" si="0"/>
        <v>-1</v>
      </c>
      <c r="K54" s="49">
        <f t="shared" si="0"/>
        <v>7830</v>
      </c>
    </row>
    <row r="55" spans="5:11" ht="15.75" customHeight="1">
      <c r="E55" s="11"/>
      <c r="F55" s="11"/>
      <c r="G55" s="11"/>
      <c r="H55" s="11"/>
      <c r="I55" s="11"/>
      <c r="J55" s="11"/>
      <c r="K55" s="19"/>
    </row>
    <row r="56" spans="1:11" ht="15.75" customHeight="1">
      <c r="A56" s="6"/>
      <c r="B56" s="72" t="s">
        <v>214</v>
      </c>
      <c r="E56" s="69"/>
      <c r="F56" s="69"/>
      <c r="G56" s="69"/>
      <c r="H56" s="69"/>
      <c r="I56" s="69"/>
      <c r="J56" s="69"/>
      <c r="K56" s="69"/>
    </row>
    <row r="57" spans="2:11" ht="15.75" customHeight="1">
      <c r="B57" s="2" t="s">
        <v>52</v>
      </c>
      <c r="E57" s="52">
        <v>127280</v>
      </c>
      <c r="F57" s="52">
        <v>0</v>
      </c>
      <c r="G57" s="52">
        <v>16806</v>
      </c>
      <c r="H57" s="52">
        <v>0</v>
      </c>
      <c r="I57" s="52">
        <v>10350</v>
      </c>
      <c r="J57" s="52">
        <v>0</v>
      </c>
      <c r="K57" s="52">
        <f>SUM(E57:J57)</f>
        <v>154436</v>
      </c>
    </row>
    <row r="58" spans="5:11" ht="15.75" customHeight="1">
      <c r="E58" s="11"/>
      <c r="F58" s="11"/>
      <c r="G58" s="11"/>
      <c r="H58" s="11"/>
      <c r="I58" s="11"/>
      <c r="J58" s="11"/>
      <c r="K58" s="11"/>
    </row>
    <row r="59" spans="2:11" ht="15.75" customHeight="1">
      <c r="B59" s="2" t="s">
        <v>91</v>
      </c>
      <c r="E59" s="19">
        <v>7877</v>
      </c>
      <c r="F59" s="19">
        <v>-3</v>
      </c>
      <c r="G59" s="19">
        <v>941</v>
      </c>
      <c r="H59" s="19">
        <v>-46036</v>
      </c>
      <c r="I59" s="19">
        <v>1131</v>
      </c>
      <c r="J59" s="19">
        <v>0</v>
      </c>
      <c r="K59" s="11">
        <f>SUM(E59:J59)</f>
        <v>-36090</v>
      </c>
    </row>
    <row r="60" spans="2:11" ht="15.75" customHeight="1">
      <c r="B60" s="2" t="s">
        <v>118</v>
      </c>
      <c r="E60" s="19">
        <v>-3509</v>
      </c>
      <c r="F60" s="19">
        <v>-17</v>
      </c>
      <c r="G60" s="19">
        <v>-174</v>
      </c>
      <c r="H60" s="19">
        <v>-4743</v>
      </c>
      <c r="I60" s="19">
        <v>0</v>
      </c>
      <c r="J60" s="19">
        <v>0</v>
      </c>
      <c r="K60" s="11">
        <f>SUM(E60:J60)</f>
        <v>-8443</v>
      </c>
    </row>
    <row r="61" spans="1:11" ht="15.75" customHeight="1">
      <c r="A61" s="6"/>
      <c r="B61" s="2" t="s">
        <v>73</v>
      </c>
      <c r="E61" s="11"/>
      <c r="F61" s="11"/>
      <c r="G61" s="11"/>
      <c r="H61" s="11"/>
      <c r="I61" s="11"/>
      <c r="J61" s="11"/>
      <c r="K61" s="11"/>
    </row>
    <row r="62" spans="1:11" ht="15.75" customHeight="1">
      <c r="A62" s="6"/>
      <c r="B62" s="45" t="s">
        <v>74</v>
      </c>
      <c r="E62" s="11"/>
      <c r="F62" s="11">
        <v>2041</v>
      </c>
      <c r="G62" s="11">
        <v>0</v>
      </c>
      <c r="H62" s="11">
        <v>0</v>
      </c>
      <c r="I62" s="11"/>
      <c r="J62" s="11"/>
      <c r="K62" s="11">
        <f>SUM(E62:J62)</f>
        <v>2041</v>
      </c>
    </row>
    <row r="63" spans="1:11" ht="15.75" customHeight="1">
      <c r="A63" s="6"/>
      <c r="B63" s="2" t="s">
        <v>104</v>
      </c>
      <c r="E63" s="84">
        <f>SUM(E59:E62)</f>
        <v>4368</v>
      </c>
      <c r="F63" s="84">
        <f aca="true" t="shared" si="1" ref="F63:K63">SUM(F59:F62)</f>
        <v>2021</v>
      </c>
      <c r="G63" s="84">
        <f t="shared" si="1"/>
        <v>767</v>
      </c>
      <c r="H63" s="84">
        <f t="shared" si="1"/>
        <v>-50779</v>
      </c>
      <c r="I63" s="84">
        <f t="shared" si="1"/>
        <v>1131</v>
      </c>
      <c r="J63" s="84">
        <f t="shared" si="1"/>
        <v>0</v>
      </c>
      <c r="K63" s="84">
        <f t="shared" si="1"/>
        <v>-42492</v>
      </c>
    </row>
    <row r="64" spans="5:11" ht="15.75" customHeight="1">
      <c r="E64" s="11"/>
      <c r="F64" s="11"/>
      <c r="G64" s="11"/>
      <c r="H64" s="11"/>
      <c r="I64" s="11"/>
      <c r="J64" s="11"/>
      <c r="K64" s="19"/>
    </row>
    <row r="65" spans="1:2" ht="15.75" customHeight="1">
      <c r="A65" s="6" t="s">
        <v>120</v>
      </c>
      <c r="B65" s="1" t="s">
        <v>75</v>
      </c>
    </row>
    <row r="66" spans="2:11" ht="15.75" customHeight="1">
      <c r="B66" s="171" t="s">
        <v>215</v>
      </c>
      <c r="C66" s="171"/>
      <c r="D66" s="171"/>
      <c r="E66" s="171"/>
      <c r="F66" s="171"/>
      <c r="G66" s="171"/>
      <c r="H66" s="171"/>
      <c r="I66" s="171"/>
      <c r="J66" s="171"/>
      <c r="K66" s="171"/>
    </row>
    <row r="67" spans="2:11" ht="15.75" customHeight="1">
      <c r="B67" s="171"/>
      <c r="C67" s="171"/>
      <c r="D67" s="171"/>
      <c r="E67" s="171"/>
      <c r="F67" s="171"/>
      <c r="G67" s="171"/>
      <c r="H67" s="171"/>
      <c r="I67" s="171"/>
      <c r="J67" s="171"/>
      <c r="K67" s="171"/>
    </row>
    <row r="69" spans="1:2" ht="15.75" customHeight="1">
      <c r="A69" s="6" t="s">
        <v>18</v>
      </c>
      <c r="B69" s="1" t="s">
        <v>121</v>
      </c>
    </row>
    <row r="70" spans="2:21" ht="15.75" customHeight="1">
      <c r="B70" s="83" t="s">
        <v>216</v>
      </c>
      <c r="C70" s="83"/>
      <c r="D70" s="83"/>
      <c r="E70" s="83"/>
      <c r="F70" s="83"/>
      <c r="G70" s="83"/>
      <c r="H70" s="83"/>
      <c r="I70" s="83"/>
      <c r="J70" s="83"/>
      <c r="K70" s="83"/>
      <c r="M70" s="93"/>
      <c r="N70" s="93"/>
      <c r="O70" s="93"/>
      <c r="P70" s="93"/>
      <c r="Q70" s="93"/>
      <c r="R70" s="93"/>
      <c r="S70" s="93"/>
      <c r="T70" s="93"/>
      <c r="U70" s="93"/>
    </row>
    <row r="71" spans="13:21" ht="15.75" customHeight="1">
      <c r="M71" s="93"/>
      <c r="N71" s="93"/>
      <c r="O71" s="93"/>
      <c r="P71" s="93"/>
      <c r="Q71" s="93"/>
      <c r="R71" s="93"/>
      <c r="S71" s="93"/>
      <c r="T71" s="93"/>
      <c r="U71" s="93"/>
    </row>
    <row r="72" spans="1:21" ht="15.75" customHeight="1">
      <c r="A72" s="6" t="s">
        <v>19</v>
      </c>
      <c r="B72" s="1" t="s">
        <v>122</v>
      </c>
      <c r="M72" s="93"/>
      <c r="N72" s="93"/>
      <c r="O72" s="93"/>
      <c r="P72" s="93"/>
      <c r="Q72" s="93"/>
      <c r="R72" s="93"/>
      <c r="S72" s="93"/>
      <c r="T72" s="93"/>
      <c r="U72" s="93"/>
    </row>
    <row r="73" spans="1:11" ht="15.75" customHeight="1">
      <c r="A73" s="6"/>
      <c r="B73" s="171" t="s">
        <v>251</v>
      </c>
      <c r="C73" s="171"/>
      <c r="D73" s="171"/>
      <c r="E73" s="171"/>
      <c r="F73" s="171"/>
      <c r="G73" s="171"/>
      <c r="H73" s="171"/>
      <c r="I73" s="171"/>
      <c r="J73" s="171"/>
      <c r="K73" s="171"/>
    </row>
    <row r="74" spans="1:11" ht="15.75" customHeight="1">
      <c r="A74" s="6"/>
      <c r="B74" s="171"/>
      <c r="C74" s="171"/>
      <c r="D74" s="171"/>
      <c r="E74" s="171"/>
      <c r="F74" s="171"/>
      <c r="G74" s="171"/>
      <c r="H74" s="171"/>
      <c r="I74" s="171"/>
      <c r="J74" s="171"/>
      <c r="K74" s="171"/>
    </row>
    <row r="75" spans="1:11" ht="15.75" customHeight="1">
      <c r="A75" s="6"/>
      <c r="B75" s="171"/>
      <c r="C75" s="171"/>
      <c r="D75" s="171"/>
      <c r="E75" s="171"/>
      <c r="F75" s="171"/>
      <c r="G75" s="171"/>
      <c r="H75" s="171"/>
      <c r="I75" s="171"/>
      <c r="J75" s="171"/>
      <c r="K75" s="171"/>
    </row>
    <row r="76" spans="1:11" ht="15.75" customHeight="1">
      <c r="A76" s="6"/>
      <c r="B76" s="171"/>
      <c r="C76" s="171"/>
      <c r="D76" s="171"/>
      <c r="E76" s="171"/>
      <c r="F76" s="171"/>
      <c r="G76" s="171"/>
      <c r="H76" s="171"/>
      <c r="I76" s="171"/>
      <c r="J76" s="171"/>
      <c r="K76" s="171"/>
    </row>
    <row r="77" spans="1:11" ht="15.75" customHeight="1">
      <c r="A77" s="6"/>
      <c r="B77" s="94"/>
      <c r="C77" s="94"/>
      <c r="D77" s="94"/>
      <c r="E77" s="94"/>
      <c r="F77" s="94"/>
      <c r="G77" s="94"/>
      <c r="H77" s="94"/>
      <c r="I77" s="94"/>
      <c r="J77" s="122">
        <v>2003</v>
      </c>
      <c r="K77" s="122">
        <v>2002</v>
      </c>
    </row>
    <row r="78" spans="1:11" ht="15.75" customHeight="1">
      <c r="A78" s="6"/>
      <c r="B78" s="94"/>
      <c r="C78" s="94"/>
      <c r="D78" s="94"/>
      <c r="E78" s="94"/>
      <c r="F78" s="94"/>
      <c r="G78" s="94"/>
      <c r="H78" s="94"/>
      <c r="I78" s="94"/>
      <c r="J78" s="122" t="s">
        <v>0</v>
      </c>
      <c r="K78" s="122" t="s">
        <v>0</v>
      </c>
    </row>
    <row r="79" spans="1:11" ht="15.75" customHeight="1">
      <c r="A79" s="6"/>
      <c r="B79" s="21" t="s">
        <v>217</v>
      </c>
      <c r="C79" s="21"/>
      <c r="D79" s="94"/>
      <c r="E79" s="94"/>
      <c r="F79" s="94"/>
      <c r="G79" s="94"/>
      <c r="H79" s="94"/>
      <c r="I79" s="94"/>
      <c r="J79" s="94"/>
      <c r="K79" s="94"/>
    </row>
    <row r="80" spans="1:11" ht="15.75" customHeight="1">
      <c r="A80" s="6"/>
      <c r="B80" s="21"/>
      <c r="C80" s="21" t="s">
        <v>218</v>
      </c>
      <c r="D80" s="94"/>
      <c r="E80" s="94"/>
      <c r="F80" s="94"/>
      <c r="G80" s="94"/>
      <c r="H80" s="94"/>
      <c r="I80" s="94"/>
      <c r="J80" s="28">
        <v>107</v>
      </c>
      <c r="K80" s="28">
        <v>3154</v>
      </c>
    </row>
    <row r="81" spans="1:11" ht="15.75" customHeight="1" thickBot="1">
      <c r="A81" s="6"/>
      <c r="B81" s="94"/>
      <c r="C81" s="21" t="s">
        <v>219</v>
      </c>
      <c r="D81" s="94"/>
      <c r="E81" s="94"/>
      <c r="F81" s="94"/>
      <c r="G81" s="94"/>
      <c r="H81" s="94"/>
      <c r="I81" s="94"/>
      <c r="J81" s="164">
        <v>2953</v>
      </c>
      <c r="K81" s="164">
        <v>9450</v>
      </c>
    </row>
    <row r="82" spans="1:11" ht="15.75" customHeight="1" thickTop="1">
      <c r="A82" s="6"/>
      <c r="B82" s="14" t="s">
        <v>220</v>
      </c>
      <c r="C82" s="14"/>
      <c r="D82" s="14"/>
      <c r="E82" s="14"/>
      <c r="F82" s="14"/>
      <c r="G82" s="14"/>
      <c r="H82" s="14"/>
      <c r="I82" s="14"/>
      <c r="J82" s="14"/>
      <c r="K82" s="14"/>
    </row>
    <row r="83" spans="1:11" ht="15.75" customHeight="1">
      <c r="A83" s="6"/>
      <c r="B83" s="14"/>
      <c r="C83" s="21" t="s">
        <v>218</v>
      </c>
      <c r="D83" s="14"/>
      <c r="E83" s="14"/>
      <c r="F83" s="14"/>
      <c r="G83" s="14"/>
      <c r="H83" s="14"/>
      <c r="I83" s="14"/>
      <c r="J83" s="28">
        <v>-281</v>
      </c>
      <c r="K83" s="28">
        <v>106</v>
      </c>
    </row>
    <row r="84" spans="1:11" ht="15.75" customHeight="1">
      <c r="A84" s="6"/>
      <c r="B84" s="14"/>
      <c r="C84" s="21" t="s">
        <v>219</v>
      </c>
      <c r="D84" s="14"/>
      <c r="E84" s="14"/>
      <c r="F84" s="14"/>
      <c r="G84" s="14"/>
      <c r="H84" s="14"/>
      <c r="I84" s="14"/>
      <c r="J84" s="28">
        <v>-576</v>
      </c>
      <c r="K84" s="28">
        <v>788</v>
      </c>
    </row>
    <row r="85" spans="1:11" ht="15.75" customHeight="1">
      <c r="A85" s="6"/>
      <c r="B85" s="14" t="s">
        <v>221</v>
      </c>
      <c r="C85" s="21"/>
      <c r="D85" s="14"/>
      <c r="E85" s="14"/>
      <c r="F85" s="14"/>
      <c r="G85" s="14"/>
      <c r="H85" s="14"/>
      <c r="I85" s="14"/>
      <c r="J85" s="14"/>
      <c r="K85" s="14"/>
    </row>
    <row r="86" spans="1:11" ht="15.75" customHeight="1">
      <c r="A86" s="6"/>
      <c r="B86" s="14"/>
      <c r="C86" s="21" t="s">
        <v>222</v>
      </c>
      <c r="D86" s="14"/>
      <c r="E86" s="14"/>
      <c r="F86" s="14"/>
      <c r="G86" s="14"/>
      <c r="H86" s="14"/>
      <c r="I86" s="14"/>
      <c r="J86" s="163">
        <v>0</v>
      </c>
      <c r="K86" s="163">
        <v>0</v>
      </c>
    </row>
    <row r="87" spans="1:11" ht="15.75" customHeight="1">
      <c r="A87" s="6"/>
      <c r="B87" s="14"/>
      <c r="C87" s="21" t="s">
        <v>223</v>
      </c>
      <c r="D87" s="14"/>
      <c r="E87" s="14"/>
      <c r="F87" s="14"/>
      <c r="G87" s="14"/>
      <c r="H87" s="14"/>
      <c r="I87" s="14"/>
      <c r="J87" s="163">
        <v>6460</v>
      </c>
      <c r="K87" s="163">
        <v>0</v>
      </c>
    </row>
    <row r="88" spans="1:11" ht="15.75" customHeight="1">
      <c r="A88" s="6"/>
      <c r="B88" s="14"/>
      <c r="C88" s="21" t="s">
        <v>224</v>
      </c>
      <c r="D88" s="14"/>
      <c r="E88" s="14"/>
      <c r="F88" s="14"/>
      <c r="G88" s="14"/>
      <c r="H88" s="14"/>
      <c r="I88" s="14"/>
      <c r="J88" s="163">
        <v>0</v>
      </c>
      <c r="K88" s="163">
        <v>0</v>
      </c>
    </row>
    <row r="89" spans="1:11" ht="15.75" customHeight="1">
      <c r="A89" s="6"/>
      <c r="B89" s="14" t="s">
        <v>239</v>
      </c>
      <c r="C89" s="21"/>
      <c r="D89" s="14"/>
      <c r="E89" s="14"/>
      <c r="F89" s="14"/>
      <c r="G89" s="14"/>
      <c r="H89" s="14"/>
      <c r="I89" s="14"/>
      <c r="J89" s="14"/>
      <c r="K89" s="14"/>
    </row>
    <row r="90" spans="1:11" ht="15.75" customHeight="1">
      <c r="A90" s="6"/>
      <c r="B90" s="14"/>
      <c r="C90" s="14"/>
      <c r="D90" s="14"/>
      <c r="E90" s="14"/>
      <c r="F90" s="14"/>
      <c r="G90" s="14"/>
      <c r="H90" s="14"/>
      <c r="I90" s="14"/>
      <c r="J90" s="14"/>
      <c r="K90" s="14"/>
    </row>
    <row r="91" spans="1:2" ht="15.75" customHeight="1">
      <c r="A91" s="6" t="s">
        <v>20</v>
      </c>
      <c r="B91" s="1" t="s">
        <v>123</v>
      </c>
    </row>
    <row r="92" spans="1:11" ht="15.75" customHeight="1">
      <c r="A92" s="6"/>
      <c r="B92" s="92" t="s">
        <v>102</v>
      </c>
      <c r="C92" s="92"/>
      <c r="D92" s="92"/>
      <c r="E92" s="92"/>
      <c r="F92" s="92"/>
      <c r="G92" s="92"/>
      <c r="H92" s="92"/>
      <c r="I92" s="92"/>
      <c r="J92" s="92"/>
      <c r="K92" s="92"/>
    </row>
    <row r="94" spans="1:2" ht="15.75" customHeight="1">
      <c r="A94" s="6" t="s">
        <v>23</v>
      </c>
      <c r="B94" s="1" t="s">
        <v>124</v>
      </c>
    </row>
    <row r="95" ht="15.75" customHeight="1">
      <c r="B95" s="2" t="s">
        <v>240</v>
      </c>
    </row>
    <row r="97" ht="15.75" customHeight="1">
      <c r="A97" s="1" t="s">
        <v>125</v>
      </c>
    </row>
    <row r="99" spans="1:2" ht="15.75" customHeight="1">
      <c r="A99" s="6" t="s">
        <v>24</v>
      </c>
      <c r="B99" s="1" t="s">
        <v>161</v>
      </c>
    </row>
    <row r="100" spans="2:11" ht="15.75" customHeight="1">
      <c r="B100" s="172" t="s">
        <v>246</v>
      </c>
      <c r="C100" s="172"/>
      <c r="D100" s="172"/>
      <c r="E100" s="172"/>
      <c r="F100" s="172"/>
      <c r="G100" s="172"/>
      <c r="H100" s="172"/>
      <c r="I100" s="172"/>
      <c r="J100" s="172"/>
      <c r="K100" s="172"/>
    </row>
    <row r="101" spans="2:11" ht="15.75" customHeight="1">
      <c r="B101" s="172"/>
      <c r="C101" s="172"/>
      <c r="D101" s="172"/>
      <c r="E101" s="172"/>
      <c r="F101" s="172"/>
      <c r="G101" s="172"/>
      <c r="H101" s="172"/>
      <c r="I101" s="172"/>
      <c r="J101" s="172"/>
      <c r="K101" s="172"/>
    </row>
    <row r="102" spans="2:11" ht="15.75" customHeight="1">
      <c r="B102" s="172"/>
      <c r="C102" s="172"/>
      <c r="D102" s="172"/>
      <c r="E102" s="172"/>
      <c r="F102" s="172"/>
      <c r="G102" s="172"/>
      <c r="H102" s="172"/>
      <c r="I102" s="172"/>
      <c r="J102" s="172"/>
      <c r="K102" s="172"/>
    </row>
    <row r="103" spans="2:11" ht="15.75" customHeight="1">
      <c r="B103" s="172"/>
      <c r="C103" s="172"/>
      <c r="D103" s="172"/>
      <c r="E103" s="172"/>
      <c r="F103" s="172"/>
      <c r="G103" s="172"/>
      <c r="H103" s="172"/>
      <c r="I103" s="172"/>
      <c r="J103" s="172"/>
      <c r="K103" s="172"/>
    </row>
    <row r="104" spans="2:11" ht="15.75" customHeight="1">
      <c r="B104" s="129"/>
      <c r="C104" s="129"/>
      <c r="D104" s="129"/>
      <c r="E104" s="129"/>
      <c r="F104" s="129"/>
      <c r="G104" s="129"/>
      <c r="H104" s="129"/>
      <c r="I104" s="129"/>
      <c r="J104" s="129"/>
      <c r="K104" s="129"/>
    </row>
    <row r="105" spans="2:11" ht="15.75" customHeight="1">
      <c r="B105" s="172" t="s">
        <v>242</v>
      </c>
      <c r="C105" s="172"/>
      <c r="D105" s="172"/>
      <c r="E105" s="172"/>
      <c r="F105" s="172"/>
      <c r="G105" s="172"/>
      <c r="H105" s="172"/>
      <c r="I105" s="172"/>
      <c r="J105" s="172"/>
      <c r="K105" s="172"/>
    </row>
    <row r="106" spans="2:11" ht="15.75" customHeight="1">
      <c r="B106" s="172"/>
      <c r="C106" s="172"/>
      <c r="D106" s="172"/>
      <c r="E106" s="172"/>
      <c r="F106" s="172"/>
      <c r="G106" s="172"/>
      <c r="H106" s="172"/>
      <c r="I106" s="172"/>
      <c r="J106" s="172"/>
      <c r="K106" s="172"/>
    </row>
    <row r="107" spans="2:11" ht="15.75" customHeight="1">
      <c r="B107" s="172"/>
      <c r="C107" s="172"/>
      <c r="D107" s="172"/>
      <c r="E107" s="172"/>
      <c r="F107" s="172"/>
      <c r="G107" s="172"/>
      <c r="H107" s="172"/>
      <c r="I107" s="172"/>
      <c r="J107" s="172"/>
      <c r="K107" s="172"/>
    </row>
    <row r="108" spans="2:11" ht="15.75" customHeight="1">
      <c r="B108" s="172"/>
      <c r="C108" s="172"/>
      <c r="D108" s="172"/>
      <c r="E108" s="172"/>
      <c r="F108" s="172"/>
      <c r="G108" s="172"/>
      <c r="H108" s="172"/>
      <c r="I108" s="172"/>
      <c r="J108" s="172"/>
      <c r="K108" s="172"/>
    </row>
    <row r="109" spans="2:11" ht="15.75" customHeight="1">
      <c r="B109" s="172"/>
      <c r="C109" s="172"/>
      <c r="D109" s="172"/>
      <c r="E109" s="172"/>
      <c r="F109" s="172"/>
      <c r="G109" s="172"/>
      <c r="H109" s="172"/>
      <c r="I109" s="172"/>
      <c r="J109" s="172"/>
      <c r="K109" s="172"/>
    </row>
    <row r="110" spans="2:11" ht="15.75" customHeight="1">
      <c r="B110" s="129"/>
      <c r="C110" s="129"/>
      <c r="D110" s="129"/>
      <c r="E110" s="129"/>
      <c r="F110" s="129"/>
      <c r="G110" s="129"/>
      <c r="H110" s="129"/>
      <c r="I110" s="129"/>
      <c r="J110" s="129"/>
      <c r="K110" s="129"/>
    </row>
    <row r="111" spans="1:2" ht="15.75" customHeight="1">
      <c r="A111" s="6" t="s">
        <v>25</v>
      </c>
      <c r="B111" s="1" t="s">
        <v>76</v>
      </c>
    </row>
    <row r="112" spans="2:11" ht="15.75" customHeight="1">
      <c r="B112" s="1"/>
      <c r="J112" s="179" t="s">
        <v>90</v>
      </c>
      <c r="K112" s="179"/>
    </row>
    <row r="113" spans="1:11" ht="15.75" customHeight="1">
      <c r="A113" s="6"/>
      <c r="B113" s="1"/>
      <c r="J113" s="87" t="s">
        <v>205</v>
      </c>
      <c r="K113" s="87" t="s">
        <v>183</v>
      </c>
    </row>
    <row r="114" spans="2:11" ht="15.75" customHeight="1">
      <c r="B114" s="1"/>
      <c r="J114" s="86" t="s">
        <v>51</v>
      </c>
      <c r="K114" s="86" t="s">
        <v>51</v>
      </c>
    </row>
    <row r="115" spans="2:11" ht="15.75" customHeight="1">
      <c r="B115" s="2" t="s">
        <v>52</v>
      </c>
      <c r="J115" s="28">
        <v>30011</v>
      </c>
      <c r="K115" s="28">
        <v>62814</v>
      </c>
    </row>
    <row r="116" spans="2:11" ht="15.75" customHeight="1">
      <c r="B116" s="2" t="s">
        <v>54</v>
      </c>
      <c r="J116" s="31">
        <v>-3090</v>
      </c>
      <c r="K116" s="31">
        <v>5888</v>
      </c>
    </row>
    <row r="117" spans="10:11" ht="15.75" customHeight="1">
      <c r="J117" s="31"/>
      <c r="K117" s="31"/>
    </row>
    <row r="118" spans="1:11" ht="15.75" customHeight="1">
      <c r="A118" s="6"/>
      <c r="B118" s="175" t="s">
        <v>243</v>
      </c>
      <c r="C118" s="175"/>
      <c r="D118" s="175"/>
      <c r="E118" s="175"/>
      <c r="F118" s="175"/>
      <c r="G118" s="175"/>
      <c r="H118" s="175"/>
      <c r="I118" s="175"/>
      <c r="J118" s="175"/>
      <c r="K118" s="175"/>
    </row>
    <row r="119" spans="2:11" ht="15.75" customHeight="1">
      <c r="B119" s="175"/>
      <c r="C119" s="175"/>
      <c r="D119" s="175"/>
      <c r="E119" s="175"/>
      <c r="F119" s="175"/>
      <c r="G119" s="175"/>
      <c r="H119" s="175"/>
      <c r="I119" s="175"/>
      <c r="J119" s="175"/>
      <c r="K119" s="175"/>
    </row>
    <row r="120" spans="2:11" ht="15.75" customHeight="1">
      <c r="B120" s="175"/>
      <c r="C120" s="175"/>
      <c r="D120" s="175"/>
      <c r="E120" s="175"/>
      <c r="F120" s="175"/>
      <c r="G120" s="175"/>
      <c r="H120" s="175"/>
      <c r="I120" s="175"/>
      <c r="J120" s="175"/>
      <c r="K120" s="175"/>
    </row>
    <row r="121" spans="2:11" ht="15.75" customHeight="1">
      <c r="B121" s="162"/>
      <c r="C121" s="162"/>
      <c r="D121" s="162"/>
      <c r="E121" s="162"/>
      <c r="F121" s="162"/>
      <c r="G121" s="162"/>
      <c r="H121" s="162"/>
      <c r="I121" s="162"/>
      <c r="J121" s="162"/>
      <c r="K121" s="162"/>
    </row>
    <row r="122" spans="1:2" ht="15.75" customHeight="1">
      <c r="A122" s="6" t="s">
        <v>26</v>
      </c>
      <c r="B122" s="1" t="s">
        <v>77</v>
      </c>
    </row>
    <row r="123" spans="1:11" ht="15.75" customHeight="1">
      <c r="A123" s="6"/>
      <c r="B123" s="172" t="s">
        <v>225</v>
      </c>
      <c r="C123" s="172"/>
      <c r="D123" s="172"/>
      <c r="E123" s="172"/>
      <c r="F123" s="172"/>
      <c r="G123" s="172"/>
      <c r="H123" s="172"/>
      <c r="I123" s="172"/>
      <c r="J123" s="172"/>
      <c r="K123" s="172"/>
    </row>
    <row r="124" spans="1:11" ht="15.75" customHeight="1">
      <c r="A124" s="6"/>
      <c r="B124" s="172"/>
      <c r="C124" s="172"/>
      <c r="D124" s="172"/>
      <c r="E124" s="172"/>
      <c r="F124" s="172"/>
      <c r="G124" s="172"/>
      <c r="H124" s="172"/>
      <c r="I124" s="172"/>
      <c r="J124" s="172"/>
      <c r="K124" s="172"/>
    </row>
    <row r="125" spans="1:11" ht="15.75" customHeight="1">
      <c r="A125" s="6"/>
      <c r="B125" s="129"/>
      <c r="C125" s="129"/>
      <c r="D125" s="129"/>
      <c r="E125" s="129"/>
      <c r="F125" s="129"/>
      <c r="G125" s="129"/>
      <c r="H125" s="129"/>
      <c r="I125" s="129"/>
      <c r="J125" s="129"/>
      <c r="K125" s="129"/>
    </row>
    <row r="126" spans="1:2" ht="15.75" customHeight="1">
      <c r="A126" s="6" t="s">
        <v>29</v>
      </c>
      <c r="B126" s="1" t="s">
        <v>162</v>
      </c>
    </row>
    <row r="127" spans="1:12" ht="15.75" customHeight="1">
      <c r="A127" s="6"/>
      <c r="B127" s="2" t="s">
        <v>55</v>
      </c>
      <c r="L127" s="9"/>
    </row>
    <row r="128" ht="15.75" customHeight="1">
      <c r="A128" s="6"/>
    </row>
    <row r="129" spans="1:2" ht="15.75" customHeight="1">
      <c r="A129" s="6" t="s">
        <v>30</v>
      </c>
      <c r="B129" s="85" t="s">
        <v>5</v>
      </c>
    </row>
    <row r="130" spans="1:11" ht="15.75" customHeight="1">
      <c r="A130" s="6"/>
      <c r="B130" s="1"/>
      <c r="H130" s="178" t="s">
        <v>226</v>
      </c>
      <c r="I130" s="178"/>
      <c r="J130" s="178" t="s">
        <v>227</v>
      </c>
      <c r="K130" s="178"/>
    </row>
    <row r="131" spans="1:11" ht="15.75" customHeight="1">
      <c r="A131" s="83"/>
      <c r="B131" s="1"/>
      <c r="H131" s="89" t="s">
        <v>205</v>
      </c>
      <c r="I131" s="89" t="s">
        <v>206</v>
      </c>
      <c r="J131" s="89" t="s">
        <v>205</v>
      </c>
      <c r="K131" s="89" t="s">
        <v>206</v>
      </c>
    </row>
    <row r="132" spans="1:11" ht="15.75" customHeight="1">
      <c r="A132" s="83"/>
      <c r="B132" s="1"/>
      <c r="H132" s="88" t="s">
        <v>0</v>
      </c>
      <c r="I132" s="88" t="s">
        <v>0</v>
      </c>
      <c r="J132" s="88" t="s">
        <v>0</v>
      </c>
      <c r="K132" s="88" t="s">
        <v>0</v>
      </c>
    </row>
    <row r="133" spans="1:11" ht="15.75" customHeight="1">
      <c r="A133" s="6"/>
      <c r="B133" s="2" t="s">
        <v>163</v>
      </c>
      <c r="H133" s="43">
        <v>3723</v>
      </c>
      <c r="I133" s="43">
        <v>4948</v>
      </c>
      <c r="J133" s="43">
        <v>7315</v>
      </c>
      <c r="K133" s="128">
        <v>12201</v>
      </c>
    </row>
    <row r="134" spans="1:11" ht="15.75" customHeight="1">
      <c r="A134" s="6"/>
      <c r="B134" s="2" t="s">
        <v>44</v>
      </c>
      <c r="H134" s="43">
        <v>-2473</v>
      </c>
      <c r="I134" s="43">
        <v>-1742</v>
      </c>
      <c r="J134" s="43">
        <v>-3328</v>
      </c>
      <c r="K134" s="128">
        <v>-4787</v>
      </c>
    </row>
    <row r="135" spans="1:11" ht="15.75" customHeight="1">
      <c r="A135" s="4"/>
      <c r="H135" s="10">
        <f>SUM(H133:H134)</f>
        <v>1250</v>
      </c>
      <c r="I135" s="10">
        <f>SUM(I133:I134)</f>
        <v>3206</v>
      </c>
      <c r="J135" s="10">
        <f>SUM(J133:J134)</f>
        <v>3987</v>
      </c>
      <c r="K135" s="10">
        <f>SUM(K133:K134)</f>
        <v>7414</v>
      </c>
    </row>
    <row r="136" spans="1:11" ht="15.75" customHeight="1">
      <c r="A136" s="4"/>
      <c r="B136" s="2" t="s">
        <v>32</v>
      </c>
      <c r="H136" s="43">
        <v>199</v>
      </c>
      <c r="I136" s="43">
        <v>201</v>
      </c>
      <c r="J136" s="43">
        <v>445</v>
      </c>
      <c r="K136" s="128">
        <v>572</v>
      </c>
    </row>
    <row r="137" spans="1:11" ht="15.75" customHeight="1">
      <c r="A137" s="4"/>
      <c r="B137" s="1"/>
      <c r="H137" s="13">
        <f>SUM(H135:H136)</f>
        <v>1449</v>
      </c>
      <c r="I137" s="13">
        <f>SUM(I135:I136)</f>
        <v>3407</v>
      </c>
      <c r="J137" s="13">
        <f>SUM(J135:J136)</f>
        <v>4432</v>
      </c>
      <c r="K137" s="13">
        <f>SUM(K135:K136)</f>
        <v>7986</v>
      </c>
    </row>
    <row r="138" spans="1:11" ht="15.75" customHeight="1">
      <c r="A138" s="4"/>
      <c r="B138" s="1"/>
      <c r="H138" s="148"/>
      <c r="I138" s="148"/>
      <c r="J138" s="148"/>
      <c r="K138" s="148"/>
    </row>
    <row r="139" spans="1:11" ht="15.75" customHeight="1">
      <c r="A139" s="6"/>
      <c r="B139" s="176" t="s">
        <v>228</v>
      </c>
      <c r="C139" s="176"/>
      <c r="D139" s="176"/>
      <c r="E139" s="176"/>
      <c r="F139" s="176"/>
      <c r="G139" s="176"/>
      <c r="H139" s="176"/>
      <c r="I139" s="176"/>
      <c r="J139" s="176"/>
      <c r="K139" s="176"/>
    </row>
    <row r="140" spans="2:11" ht="15.75" customHeight="1">
      <c r="B140" s="176"/>
      <c r="C140" s="176"/>
      <c r="D140" s="176"/>
      <c r="E140" s="176"/>
      <c r="F140" s="176"/>
      <c r="G140" s="176"/>
      <c r="H140" s="176"/>
      <c r="I140" s="176"/>
      <c r="J140" s="176"/>
      <c r="K140" s="176"/>
    </row>
    <row r="141" spans="2:11" ht="15.75" customHeight="1">
      <c r="B141" s="176"/>
      <c r="C141" s="176"/>
      <c r="D141" s="176"/>
      <c r="E141" s="176"/>
      <c r="F141" s="176"/>
      <c r="G141" s="176"/>
      <c r="H141" s="176"/>
      <c r="I141" s="176"/>
      <c r="J141" s="176"/>
      <c r="K141" s="176"/>
    </row>
    <row r="142" spans="2:11" ht="15.75" customHeight="1">
      <c r="B142" s="83"/>
      <c r="C142" s="83"/>
      <c r="D142" s="83"/>
      <c r="E142" s="83"/>
      <c r="F142" s="83"/>
      <c r="G142" s="83"/>
      <c r="H142" s="83"/>
      <c r="I142" s="83"/>
      <c r="J142" s="83"/>
      <c r="K142" s="83"/>
    </row>
    <row r="143" spans="1:2" ht="15.75" customHeight="1">
      <c r="A143" s="6" t="s">
        <v>164</v>
      </c>
      <c r="B143" s="1" t="s">
        <v>64</v>
      </c>
    </row>
    <row r="144" spans="2:11" ht="15.75" customHeight="1">
      <c r="B144" s="171" t="s">
        <v>245</v>
      </c>
      <c r="C144" s="171"/>
      <c r="D144" s="171"/>
      <c r="E144" s="171"/>
      <c r="F144" s="171"/>
      <c r="G144" s="171"/>
      <c r="H144" s="171"/>
      <c r="I144" s="171"/>
      <c r="J144" s="171"/>
      <c r="K144" s="171"/>
    </row>
    <row r="145" spans="2:11" ht="15.75" customHeight="1">
      <c r="B145" s="171"/>
      <c r="C145" s="171"/>
      <c r="D145" s="171"/>
      <c r="E145" s="171"/>
      <c r="F145" s="171"/>
      <c r="G145" s="171"/>
      <c r="H145" s="171"/>
      <c r="I145" s="171"/>
      <c r="J145" s="171"/>
      <c r="K145" s="171"/>
    </row>
    <row r="147" spans="1:2" ht="15.75" customHeight="1">
      <c r="A147" s="6" t="s">
        <v>31</v>
      </c>
      <c r="B147" s="1" t="s">
        <v>16</v>
      </c>
    </row>
    <row r="148" spans="2:11" ht="15.75" customHeight="1">
      <c r="B148" s="14"/>
      <c r="J148" s="88" t="s">
        <v>34</v>
      </c>
      <c r="K148" s="88" t="s">
        <v>230</v>
      </c>
    </row>
    <row r="149" spans="2:11" ht="15.75" customHeight="1">
      <c r="B149" s="14"/>
      <c r="J149" s="88" t="s">
        <v>229</v>
      </c>
      <c r="K149" s="88" t="s">
        <v>231</v>
      </c>
    </row>
    <row r="150" spans="2:11" ht="15.75" customHeight="1">
      <c r="B150" s="14"/>
      <c r="J150" s="89" t="s">
        <v>193</v>
      </c>
      <c r="K150" s="89" t="s">
        <v>193</v>
      </c>
    </row>
    <row r="151" spans="2:11" ht="15.75" customHeight="1">
      <c r="B151" s="14"/>
      <c r="J151" s="88" t="s">
        <v>0</v>
      </c>
      <c r="K151" s="88" t="s">
        <v>0</v>
      </c>
    </row>
    <row r="152" spans="2:11" ht="15.75" customHeight="1">
      <c r="B152" s="2" t="s">
        <v>46</v>
      </c>
      <c r="J152" s="90" t="s">
        <v>48</v>
      </c>
      <c r="K152" s="90" t="s">
        <v>48</v>
      </c>
    </row>
    <row r="153" spans="2:11" ht="15.75" customHeight="1">
      <c r="B153" s="2" t="s">
        <v>47</v>
      </c>
      <c r="J153" s="90">
        <v>341</v>
      </c>
      <c r="K153" s="90" t="s">
        <v>48</v>
      </c>
    </row>
    <row r="154" spans="2:11" ht="15.75" customHeight="1">
      <c r="B154" s="2" t="s">
        <v>232</v>
      </c>
      <c r="J154" s="90">
        <v>199</v>
      </c>
      <c r="K154" s="90" t="s">
        <v>48</v>
      </c>
    </row>
    <row r="155" spans="2:11" ht="15.75" customHeight="1">
      <c r="B155" s="14"/>
      <c r="J155" s="91"/>
      <c r="K155" s="16"/>
    </row>
    <row r="156" spans="1:11" ht="15.75" customHeight="1">
      <c r="A156" s="4"/>
      <c r="B156" s="14"/>
      <c r="J156" s="7"/>
      <c r="K156" s="88" t="s">
        <v>7</v>
      </c>
    </row>
    <row r="157" spans="1:11" ht="15.75" customHeight="1">
      <c r="A157" s="4"/>
      <c r="B157" s="14"/>
      <c r="J157" s="8"/>
      <c r="K157" s="89" t="s">
        <v>193</v>
      </c>
    </row>
    <row r="158" spans="1:11" ht="15.75" customHeight="1">
      <c r="A158" s="4"/>
      <c r="C158" s="17"/>
      <c r="D158" s="17"/>
      <c r="E158" s="17"/>
      <c r="F158" s="17"/>
      <c r="G158" s="17"/>
      <c r="H158" s="17"/>
      <c r="I158" s="17"/>
      <c r="J158" s="7"/>
      <c r="K158" s="88" t="s">
        <v>0</v>
      </c>
    </row>
    <row r="159" spans="1:11" ht="15.75" customHeight="1">
      <c r="A159" s="4"/>
      <c r="B159" s="17" t="s">
        <v>33</v>
      </c>
      <c r="D159" s="17"/>
      <c r="E159" s="17"/>
      <c r="F159" s="17"/>
      <c r="G159" s="17"/>
      <c r="H159" s="17"/>
      <c r="I159" s="17"/>
      <c r="J159" s="18"/>
      <c r="K159" s="18">
        <v>80223</v>
      </c>
    </row>
    <row r="160" spans="1:11" ht="15.75" customHeight="1">
      <c r="A160" s="4"/>
      <c r="B160" s="17" t="s">
        <v>49</v>
      </c>
      <c r="D160" s="17"/>
      <c r="E160" s="17"/>
      <c r="F160" s="17"/>
      <c r="G160" s="17"/>
      <c r="H160" s="17"/>
      <c r="I160" s="17"/>
      <c r="J160" s="12"/>
      <c r="K160" s="12">
        <f>23298+1984</f>
        <v>25282</v>
      </c>
    </row>
    <row r="161" spans="1:11" ht="15.75" customHeight="1">
      <c r="A161" s="6"/>
      <c r="B161" s="17" t="s">
        <v>78</v>
      </c>
      <c r="D161" s="17"/>
      <c r="E161" s="17"/>
      <c r="F161" s="17"/>
      <c r="G161" s="17"/>
      <c r="H161" s="17"/>
      <c r="I161" s="17"/>
      <c r="J161" s="19"/>
      <c r="K161" s="18">
        <v>33812</v>
      </c>
    </row>
    <row r="162" ht="15.75" customHeight="1">
      <c r="K162" s="15"/>
    </row>
    <row r="163" spans="1:11" ht="15.75" customHeight="1">
      <c r="A163" s="6" t="s">
        <v>45</v>
      </c>
      <c r="B163" s="20" t="s">
        <v>233</v>
      </c>
      <c r="C163" s="17"/>
      <c r="D163" s="17"/>
      <c r="E163" s="17"/>
      <c r="F163" s="17"/>
      <c r="G163" s="17"/>
      <c r="H163" s="17"/>
      <c r="I163" s="17"/>
      <c r="J163" s="17"/>
      <c r="K163" s="17"/>
    </row>
    <row r="164" spans="2:11" ht="15.75" customHeight="1">
      <c r="B164" s="177" t="s">
        <v>105</v>
      </c>
      <c r="C164" s="177"/>
      <c r="D164" s="177"/>
      <c r="E164" s="177"/>
      <c r="F164" s="177"/>
      <c r="G164" s="177"/>
      <c r="H164" s="177"/>
      <c r="I164" s="177"/>
      <c r="J164" s="177"/>
      <c r="K164" s="177"/>
    </row>
    <row r="165" spans="2:11" ht="15.75" customHeight="1">
      <c r="B165" s="177"/>
      <c r="C165" s="177"/>
      <c r="D165" s="177"/>
      <c r="E165" s="177"/>
      <c r="F165" s="177"/>
      <c r="G165" s="177"/>
      <c r="H165" s="177"/>
      <c r="I165" s="177"/>
      <c r="J165" s="177"/>
      <c r="K165" s="177"/>
    </row>
    <row r="166" spans="2:11" ht="15.75" customHeight="1">
      <c r="B166" s="177"/>
      <c r="C166" s="177"/>
      <c r="D166" s="177"/>
      <c r="E166" s="177"/>
      <c r="F166" s="177"/>
      <c r="G166" s="177"/>
      <c r="H166" s="177"/>
      <c r="I166" s="177"/>
      <c r="J166" s="177"/>
      <c r="K166" s="177"/>
    </row>
    <row r="167" spans="2:11" ht="15.75" customHeight="1">
      <c r="B167" s="177"/>
      <c r="C167" s="177"/>
      <c r="D167" s="177"/>
      <c r="E167" s="177"/>
      <c r="F167" s="177"/>
      <c r="G167" s="177"/>
      <c r="H167" s="177"/>
      <c r="I167" s="177"/>
      <c r="J167" s="177"/>
      <c r="K167" s="177"/>
    </row>
    <row r="168" spans="2:11" ht="15.75" customHeight="1">
      <c r="B168" s="20"/>
      <c r="C168" s="17"/>
      <c r="D168" s="17"/>
      <c r="E168" s="17"/>
      <c r="F168" s="17"/>
      <c r="G168" s="17"/>
      <c r="H168" s="17"/>
      <c r="I168" s="17"/>
      <c r="J168" s="17"/>
      <c r="K168" s="17"/>
    </row>
    <row r="169" spans="1:2" ht="15.75" customHeight="1">
      <c r="A169" s="6" t="s">
        <v>79</v>
      </c>
      <c r="B169" s="1" t="s">
        <v>234</v>
      </c>
    </row>
    <row r="170" spans="2:13" ht="15.75" customHeight="1">
      <c r="B170" s="2" t="s">
        <v>37</v>
      </c>
      <c r="L170" s="132"/>
      <c r="M170" s="132"/>
    </row>
    <row r="171" spans="10:11" ht="15.75" customHeight="1">
      <c r="J171" s="88" t="s">
        <v>7</v>
      </c>
      <c r="K171" s="88" t="s">
        <v>7</v>
      </c>
    </row>
    <row r="172" spans="1:11" ht="15.75" customHeight="1">
      <c r="A172" s="4"/>
      <c r="J172" s="89" t="s">
        <v>193</v>
      </c>
      <c r="K172" s="89" t="s">
        <v>97</v>
      </c>
    </row>
    <row r="173" spans="2:11" ht="15.75" customHeight="1">
      <c r="B173" s="17"/>
      <c r="C173" s="17"/>
      <c r="D173" s="17"/>
      <c r="E173" s="17"/>
      <c r="F173" s="17"/>
      <c r="G173" s="17"/>
      <c r="H173" s="17"/>
      <c r="I173" s="17"/>
      <c r="J173" s="88" t="s">
        <v>0</v>
      </c>
      <c r="K173" s="88" t="s">
        <v>0</v>
      </c>
    </row>
    <row r="174" spans="1:11" ht="15.75" customHeight="1">
      <c r="A174" s="6"/>
      <c r="B174" s="22" t="s">
        <v>21</v>
      </c>
      <c r="C174" s="22"/>
      <c r="D174" s="22"/>
      <c r="E174" s="22"/>
      <c r="F174" s="22"/>
      <c r="G174" s="22"/>
      <c r="H174" s="22"/>
      <c r="I174" s="22"/>
      <c r="J174" s="26">
        <v>56460</v>
      </c>
      <c r="K174" s="26">
        <v>103667</v>
      </c>
    </row>
    <row r="175" spans="1:11" ht="15.75" customHeight="1">
      <c r="A175" s="4"/>
      <c r="B175" s="22" t="s">
        <v>22</v>
      </c>
      <c r="C175" s="22"/>
      <c r="D175" s="22"/>
      <c r="E175" s="22"/>
      <c r="F175" s="22"/>
      <c r="G175" s="22"/>
      <c r="H175" s="22"/>
      <c r="I175" s="22"/>
      <c r="J175" s="44">
        <v>10549</v>
      </c>
      <c r="K175" s="44">
        <v>10549</v>
      </c>
    </row>
    <row r="176" spans="1:11" ht="15.75" customHeight="1">
      <c r="A176" s="4"/>
      <c r="B176" s="23"/>
      <c r="C176" s="23"/>
      <c r="D176" s="23"/>
      <c r="E176" s="23"/>
      <c r="F176" s="23"/>
      <c r="G176" s="23"/>
      <c r="H176" s="23"/>
      <c r="I176" s="23"/>
      <c r="J176" s="24">
        <f>SUM(J174:J175)</f>
        <v>67009</v>
      </c>
      <c r="K176" s="24">
        <f>SUM(K174:K175)</f>
        <v>114216</v>
      </c>
    </row>
    <row r="177" spans="2:11" ht="15.75" customHeight="1">
      <c r="B177" s="2" t="s">
        <v>235</v>
      </c>
      <c r="C177" s="23"/>
      <c r="D177" s="23"/>
      <c r="E177" s="23"/>
      <c r="F177" s="23"/>
      <c r="G177" s="23"/>
      <c r="H177" s="23"/>
      <c r="I177" s="23"/>
      <c r="K177" s="25"/>
    </row>
    <row r="178" spans="1:11" ht="15.75" customHeight="1">
      <c r="A178" s="6"/>
      <c r="C178" s="23"/>
      <c r="D178" s="23"/>
      <c r="E178" s="23"/>
      <c r="F178" s="23"/>
      <c r="G178" s="23"/>
      <c r="H178" s="23"/>
      <c r="I178" s="23"/>
      <c r="K178" s="25"/>
    </row>
    <row r="179" spans="1:2" ht="15.75" customHeight="1">
      <c r="A179" s="6" t="s">
        <v>166</v>
      </c>
      <c r="B179" s="1" t="s">
        <v>80</v>
      </c>
    </row>
    <row r="180" spans="2:11" ht="15.75" customHeight="1">
      <c r="B180" s="15" t="s">
        <v>103</v>
      </c>
      <c r="C180" s="132"/>
      <c r="D180" s="132"/>
      <c r="E180" s="132"/>
      <c r="F180" s="132"/>
      <c r="G180" s="132"/>
      <c r="H180" s="132"/>
      <c r="I180" s="132"/>
      <c r="J180" s="132"/>
      <c r="K180" s="132"/>
    </row>
    <row r="181" ht="15.75" customHeight="1">
      <c r="A181" s="6"/>
    </row>
    <row r="182" spans="1:2" ht="15.75" customHeight="1">
      <c r="A182" s="6" t="s">
        <v>165</v>
      </c>
      <c r="B182" s="1" t="s">
        <v>50</v>
      </c>
    </row>
    <row r="183" spans="2:11" ht="15.75" customHeight="1">
      <c r="B183" s="171" t="s">
        <v>106</v>
      </c>
      <c r="C183" s="171"/>
      <c r="D183" s="171"/>
      <c r="E183" s="171"/>
      <c r="F183" s="171"/>
      <c r="G183" s="171"/>
      <c r="H183" s="171"/>
      <c r="I183" s="171"/>
      <c r="J183" s="171"/>
      <c r="K183" s="171"/>
    </row>
    <row r="184" spans="2:11" ht="15.75" customHeight="1">
      <c r="B184" s="171"/>
      <c r="C184" s="171"/>
      <c r="D184" s="171"/>
      <c r="E184" s="171"/>
      <c r="F184" s="171"/>
      <c r="G184" s="171"/>
      <c r="H184" s="171"/>
      <c r="I184" s="171"/>
      <c r="J184" s="171"/>
      <c r="K184" s="171"/>
    </row>
    <row r="186" spans="1:2" ht="15.75" customHeight="1">
      <c r="A186" s="6" t="s">
        <v>81</v>
      </c>
      <c r="B186" s="1" t="s">
        <v>167</v>
      </c>
    </row>
    <row r="187" ht="15.75" customHeight="1">
      <c r="B187" s="2" t="s">
        <v>236</v>
      </c>
    </row>
    <row r="189" spans="1:2" ht="15.75" customHeight="1">
      <c r="A189" s="6" t="s">
        <v>168</v>
      </c>
      <c r="B189" s="1" t="s">
        <v>82</v>
      </c>
    </row>
    <row r="190" spans="2:3" ht="15.75" customHeight="1">
      <c r="B190" s="2" t="s">
        <v>2</v>
      </c>
      <c r="C190" s="2" t="s">
        <v>83</v>
      </c>
    </row>
    <row r="191" spans="3:11" ht="15.75" customHeight="1">
      <c r="C191" s="171" t="s">
        <v>169</v>
      </c>
      <c r="D191" s="171"/>
      <c r="E191" s="171"/>
      <c r="F191" s="171"/>
      <c r="G191" s="171"/>
      <c r="H191" s="171"/>
      <c r="I191" s="171"/>
      <c r="J191" s="171"/>
      <c r="K191" s="171"/>
    </row>
    <row r="192" spans="3:11" ht="15.75" customHeight="1">
      <c r="C192" s="171"/>
      <c r="D192" s="171"/>
      <c r="E192" s="171"/>
      <c r="F192" s="171"/>
      <c r="G192" s="171"/>
      <c r="H192" s="171"/>
      <c r="I192" s="171"/>
      <c r="J192" s="171"/>
      <c r="K192" s="171"/>
    </row>
    <row r="193" spans="3:11" ht="15.75" customHeight="1">
      <c r="C193" s="94"/>
      <c r="D193" s="94"/>
      <c r="E193" s="94"/>
      <c r="F193" s="94"/>
      <c r="G193" s="94"/>
      <c r="H193" s="94"/>
      <c r="I193" s="94"/>
      <c r="J193" s="165" t="s">
        <v>185</v>
      </c>
      <c r="K193" s="166" t="s">
        <v>204</v>
      </c>
    </row>
    <row r="194" spans="10:11" ht="15.75" customHeight="1">
      <c r="J194" s="89" t="s">
        <v>193</v>
      </c>
      <c r="K194" s="89" t="s">
        <v>193</v>
      </c>
    </row>
    <row r="195" spans="3:11" ht="15.75" customHeight="1">
      <c r="C195" s="2" t="s">
        <v>170</v>
      </c>
      <c r="J195" s="11">
        <v>-4620</v>
      </c>
      <c r="K195" s="11">
        <v>3645</v>
      </c>
    </row>
    <row r="196" spans="3:11" ht="15.75" customHeight="1">
      <c r="C196" s="2" t="s">
        <v>171</v>
      </c>
      <c r="J196" s="11">
        <v>259526</v>
      </c>
      <c r="K196" s="11">
        <v>259526</v>
      </c>
    </row>
    <row r="197" spans="3:11" ht="15.75" customHeight="1" thickBot="1">
      <c r="C197" s="2" t="s">
        <v>172</v>
      </c>
      <c r="J197" s="149">
        <f>J195/J196*100</f>
        <v>-1.7801684609634487</v>
      </c>
      <c r="K197" s="149">
        <f>K195/K196*100</f>
        <v>1.4044835584873963</v>
      </c>
    </row>
    <row r="199" spans="2:3" ht="15.75" customHeight="1">
      <c r="B199" s="2" t="s">
        <v>3</v>
      </c>
      <c r="C199" s="2" t="s">
        <v>84</v>
      </c>
    </row>
    <row r="200" spans="3:11" ht="15.75" customHeight="1">
      <c r="C200" s="176" t="s">
        <v>173</v>
      </c>
      <c r="D200" s="176"/>
      <c r="E200" s="176"/>
      <c r="F200" s="176"/>
      <c r="G200" s="176"/>
      <c r="H200" s="176"/>
      <c r="I200" s="176"/>
      <c r="J200" s="176"/>
      <c r="K200" s="176"/>
    </row>
    <row r="201" spans="3:11" ht="15.75" customHeight="1">
      <c r="C201" s="176"/>
      <c r="D201" s="176"/>
      <c r="E201" s="176"/>
      <c r="F201" s="176"/>
      <c r="G201" s="176"/>
      <c r="H201" s="176"/>
      <c r="I201" s="176"/>
      <c r="J201" s="176"/>
      <c r="K201" s="176"/>
    </row>
    <row r="202" spans="3:11" ht="15.75" customHeight="1">
      <c r="C202" s="93"/>
      <c r="D202" s="93"/>
      <c r="E202" s="93"/>
      <c r="F202" s="93"/>
      <c r="G202" s="93"/>
      <c r="H202" s="93"/>
      <c r="I202" s="93"/>
      <c r="J202" s="93"/>
      <c r="K202" s="93"/>
    </row>
    <row r="203" spans="3:11" ht="15.75" customHeight="1">
      <c r="C203" s="83"/>
      <c r="D203" s="83"/>
      <c r="E203" s="83"/>
      <c r="F203" s="83"/>
      <c r="G203" s="83"/>
      <c r="H203" s="83"/>
      <c r="I203" s="83"/>
      <c r="J203" s="83"/>
      <c r="K203" s="83"/>
    </row>
    <row r="204" spans="1:11" ht="15.75" customHeight="1">
      <c r="A204" s="2" t="s">
        <v>35</v>
      </c>
      <c r="K204" s="27"/>
    </row>
    <row r="205" spans="1:11" ht="15.75" customHeight="1">
      <c r="A205" s="1" t="s">
        <v>43</v>
      </c>
      <c r="K205" s="11"/>
    </row>
    <row r="206" spans="1:11" ht="15.75" customHeight="1">
      <c r="A206" s="2" t="s">
        <v>184</v>
      </c>
      <c r="K206" s="46"/>
    </row>
    <row r="207" spans="1:11" ht="15.75" customHeight="1">
      <c r="A207" s="2" t="s">
        <v>36</v>
      </c>
      <c r="K207" s="46"/>
    </row>
    <row r="208" spans="1:11" ht="15.75" customHeight="1">
      <c r="A208" s="30" t="s">
        <v>244</v>
      </c>
      <c r="K208" s="46"/>
    </row>
    <row r="209" ht="15.75" customHeight="1">
      <c r="K209" s="46"/>
    </row>
  </sheetData>
  <mergeCells count="20">
    <mergeCell ref="J112:K112"/>
    <mergeCell ref="B66:K67"/>
    <mergeCell ref="B33:K34"/>
    <mergeCell ref="B105:K109"/>
    <mergeCell ref="B118:K120"/>
    <mergeCell ref="C191:K192"/>
    <mergeCell ref="C200:K201"/>
    <mergeCell ref="B144:K145"/>
    <mergeCell ref="B164:K167"/>
    <mergeCell ref="B183:K184"/>
    <mergeCell ref="B139:K141"/>
    <mergeCell ref="B123:K124"/>
    <mergeCell ref="H130:I130"/>
    <mergeCell ref="J130:K130"/>
    <mergeCell ref="B28:K29"/>
    <mergeCell ref="B100:K103"/>
    <mergeCell ref="B8:K9"/>
    <mergeCell ref="B11:K14"/>
    <mergeCell ref="B16:K18"/>
    <mergeCell ref="B73:K76"/>
  </mergeCells>
  <printOptions/>
  <pageMargins left="0.5" right="0" top="1" bottom="0.5" header="0" footer="0.25"/>
  <pageSetup firstPageNumber="6" useFirstPageNumber="1" fitToHeight="6" horizontalDpi="600" verticalDpi="600" orientation="portrait" paperSize="9" scale="90" r:id="rId2"/>
  <headerFooter alignWithMargins="0">
    <oddFooter>&amp;R&amp;P</oddFooter>
  </headerFooter>
  <rowBreaks count="4" manualBreakCount="4">
    <brk id="41" max="10" man="1"/>
    <brk id="90" max="10" man="1"/>
    <brk id="128" max="10" man="1"/>
    <brk id="168" max="10"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Tropicana Golf &amp; Country Club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Tropicana Golf &amp; Country Club</dc:creator>
  <cp:keywords/>
  <dc:description/>
  <cp:lastModifiedBy>SEMAJU JAYA MANAG S/B</cp:lastModifiedBy>
  <cp:lastPrinted>2003-10-21T08:33:52Z</cp:lastPrinted>
  <dcterms:created xsi:type="dcterms:W3CDTF">1999-11-16T09:13:51Z</dcterms:created>
  <dcterms:modified xsi:type="dcterms:W3CDTF">2003-10-21T08:52:08Z</dcterms:modified>
  <cp:category/>
  <cp:version/>
  <cp:contentType/>
  <cp:contentStatus/>
</cp:coreProperties>
</file>